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5440" windowHeight="15400" tabRatio="697" activeTab="0"/>
  </bookViews>
  <sheets>
    <sheet name="Fees Calculator" sheetId="1" r:id="rId1"/>
    <sheet name="Fees Table 2024" sheetId="2" state="hidden" r:id="rId2"/>
  </sheets>
  <definedNames>
    <definedName name="_xlnm.Print_Area" localSheetId="0">'Fees Calculator'!$A$31:$P$89</definedName>
  </definedNames>
  <calcPr fullCalcOnLoad="1"/>
</workbook>
</file>

<file path=xl/sharedStrings.xml><?xml version="1.0" encoding="utf-8"?>
<sst xmlns="http://schemas.openxmlformats.org/spreadsheetml/2006/main" count="212" uniqueCount="123">
  <si>
    <t>Date</t>
  </si>
  <si>
    <t>Type</t>
  </si>
  <si>
    <t>Incumbent</t>
  </si>
  <si>
    <t>Fee payable towards Diocesan Board of Finance</t>
  </si>
  <si>
    <t>Fee payable to Parochial Church Council</t>
  </si>
  <si>
    <t>Total Fee Payable</t>
  </si>
  <si>
    <t>£</t>
  </si>
  <si>
    <t>BAPTISMS</t>
  </si>
  <si>
    <t>Certificate issued at time of baptism</t>
  </si>
  <si>
    <t>Short certificate of baptism given under section 2, Baptismal Registers Measure 1961</t>
  </si>
  <si>
    <t>MARRIAGES</t>
  </si>
  <si>
    <t>Publication of banns marriage</t>
  </si>
  <si>
    <t>Certificate of banns issued at time of publication</t>
  </si>
  <si>
    <t>Service in Church</t>
  </si>
  <si>
    <t>Funeral service in church, whether taking place before or after burial or cremation</t>
  </si>
  <si>
    <t>Burial of body in churchyard on separate occasion</t>
  </si>
  <si>
    <t>No Service in Church</t>
  </si>
  <si>
    <t>Burial of cremated remains in churchyard or other lawful disposal of remains on a separate occasion</t>
  </si>
  <si>
    <t>Certificate issued at time of burial</t>
  </si>
  <si>
    <t>MONUMENTS IN CHURCHYARDS</t>
  </si>
  <si>
    <t>Small cross of wood</t>
  </si>
  <si>
    <t>Small vase not exceeding 305mm x 203mm x 203mm (12" x 8" x 8") or tablet, plaque or other marker</t>
  </si>
  <si>
    <t>Any other monument</t>
  </si>
  <si>
    <t>Additional inscription on existing monument</t>
  </si>
  <si>
    <t>SEARCHES IN CHURCH REGISTERS</t>
  </si>
  <si>
    <t>Searching registers of marriages for period before 1 July 1837 (for up to one hour)</t>
  </si>
  <si>
    <t xml:space="preserve">       for each subsequent hour or part of an hour</t>
  </si>
  <si>
    <t>Each additional copy of an entry in a register of baptism or burials</t>
  </si>
  <si>
    <t>Inspection of instrument of apportionment or agreement for exchange of land for tithes</t>
  </si>
  <si>
    <t>Furnishing copies of the above (for every 72 words)</t>
  </si>
  <si>
    <t>EXTRAS</t>
  </si>
  <si>
    <t>SUMMARY OF TABLE OF PAROCHIAL FEES</t>
  </si>
  <si>
    <t>(Please update this table for the current year using the Table of Parochial Fees)</t>
  </si>
  <si>
    <t>Totals:</t>
  </si>
  <si>
    <t>Drop down</t>
  </si>
  <si>
    <t>Associate Priest</t>
  </si>
  <si>
    <t>Curate</t>
  </si>
  <si>
    <t>Reader</t>
  </si>
  <si>
    <t>HfD</t>
  </si>
  <si>
    <t>Retired Priest</t>
  </si>
  <si>
    <t>Visiting Non-retired Priest</t>
  </si>
  <si>
    <t>Basic Fee</t>
  </si>
  <si>
    <t>DBF</t>
  </si>
  <si>
    <t>PCC</t>
  </si>
  <si>
    <t>Hours taken</t>
  </si>
  <si>
    <t>Visiting Minister</t>
  </si>
  <si>
    <t>Extras</t>
  </si>
  <si>
    <t>Total Due</t>
  </si>
  <si>
    <t>Name of Visiting Minister</t>
  </si>
  <si>
    <t>Reconcile</t>
  </si>
  <si>
    <t>Baptism Certificate</t>
  </si>
  <si>
    <t>Funeral service in Church only</t>
  </si>
  <si>
    <t>Burial of body in churchyard (no service)</t>
  </si>
  <si>
    <t>Burial of cremated remains in churchyard (no service)</t>
  </si>
  <si>
    <t>Searching registers of baptism or burials for up to one hour</t>
  </si>
  <si>
    <t>Additional copy of an entry in a register of baptism or burials</t>
  </si>
  <si>
    <t>Inspection of instrument of apportionment or agreement for exchange of land for tithes (72 words)</t>
  </si>
  <si>
    <t>Minister type</t>
  </si>
  <si>
    <t>Service Type</t>
  </si>
  <si>
    <t>Diocesan Visiting Minister Policy (% of the fee)</t>
  </si>
  <si>
    <t>Service type</t>
  </si>
  <si>
    <t>Additional Details/Notes</t>
  </si>
  <si>
    <t>Amount</t>
  </si>
  <si>
    <t>Taken by                 (minister type)</t>
  </si>
  <si>
    <t>Service at crematorium or cemetery</t>
  </si>
  <si>
    <t>The fees shown in this table are the statutory fees payable.  It is stressed that the figures do not include charges for extras such as heating, the services of a verger, music (e.g. organist, choir), bells, and flowers, which are fixed by the Parochial Church Council</t>
  </si>
  <si>
    <t>Funeral service in Church and Burial of body in Churchyard (separate occasion)</t>
  </si>
  <si>
    <t>Funeral service in Church and Burial of cremated remains in Churchyard (separate occasion)</t>
  </si>
  <si>
    <t>Funeral service in Church and Burial in Cemetery (separate occasion)</t>
  </si>
  <si>
    <t>Travel</t>
  </si>
  <si>
    <t>Verger/ Steward</t>
  </si>
  <si>
    <t>Other (please enter)</t>
  </si>
  <si>
    <t>(Please overwrite "Amount" with the normal fee for the service type.  The Extra amount can then be filled manually, in case there are changes in the fee)</t>
  </si>
  <si>
    <t>Publication &amp; Certificate of Banns only (Service in another church)</t>
  </si>
  <si>
    <t>Certificate of Marriage subsequently</t>
  </si>
  <si>
    <t>Place X in box if Certificate issued at time of Burial (Funerals only)</t>
  </si>
  <si>
    <t>Funeral service in Church and Burial in Cemetery or Cremation (same occasion)</t>
  </si>
  <si>
    <t>Burial of cremated remains in churchyard immediately preceding or following on from service in church</t>
  </si>
  <si>
    <t>Funeral service in Church and Burial of body in Churchyard (same occasion)</t>
  </si>
  <si>
    <t>Funeral service in Church and Burial of cremated remains in Churchyard (same occasion)</t>
  </si>
  <si>
    <t>SSM</t>
  </si>
  <si>
    <t>I have enclosed cheque(s) payable to the 'Southwell &amp; Nottingham DBF'.</t>
  </si>
  <si>
    <t xml:space="preserve"> please place a cross in this box for payment by cheque </t>
  </si>
  <si>
    <r>
      <t>I have remitted the total shown by bank transfer</t>
    </r>
    <r>
      <rPr>
        <b/>
        <sz val="9"/>
        <rFont val="Arial"/>
        <family val="2"/>
      </rPr>
      <t>.</t>
    </r>
  </si>
  <si>
    <t xml:space="preserve"> please place a cross in this box for payment by bank transfer </t>
  </si>
  <si>
    <r>
      <t xml:space="preserve">Bank details: Account number 02919360, Sort Code 30-96-18, Account name "Southwell &amp; Nottingham DBF" </t>
    </r>
    <r>
      <rPr>
        <b/>
        <i/>
        <u val="single"/>
        <sz val="9"/>
        <rFont val="Arial"/>
        <family val="2"/>
      </rPr>
      <t>(PLEASE QUOTE REF. No.)</t>
    </r>
  </si>
  <si>
    <t xml:space="preserve">Indicate in this box with "X" if you are sending a NIL RETURN  </t>
  </si>
  <si>
    <t xml:space="preserve">cross for NIL RETURN </t>
  </si>
  <si>
    <t>I certify that these are the total fees received for the period shown above.</t>
  </si>
  <si>
    <t xml:space="preserve">PRINT Name </t>
  </si>
  <si>
    <t>DATE:</t>
  </si>
  <si>
    <t xml:space="preserve">Delete as applicable - Churchwarden/Treasurer/Secretary/Other  </t>
  </si>
  <si>
    <t>SOUTHWELL &amp; NOTTINGHAM DIOCESAN BOARD OF FINANCE, Finance Office, Jubilee House, Westgate, Southwell, Notts, NG25 0JH.</t>
  </si>
  <si>
    <t>RECORD OF PAROCHIAL FEES</t>
  </si>
  <si>
    <t>PARISH/BENEFICE/GROUP FEES REFERENCE No.*</t>
  </si>
  <si>
    <t xml:space="preserve">Month/Quarter </t>
  </si>
  <si>
    <t>This form should be completed each period, signed and sent to the Finance Dept within 15 days of the period end with cheque(s) or payment by bank transfer for the amount shown.</t>
  </si>
  <si>
    <t>Please submit a 'NIL RETURN' if no fees have been received in the period.</t>
  </si>
  <si>
    <t>Marriage Service in Church</t>
  </si>
  <si>
    <t>Burial of body in churchyard immediately preceding or following on from service in church</t>
  </si>
  <si>
    <t>Burial of body or cremated remains in cemetery on separate occasion</t>
  </si>
  <si>
    <t>Funeral service (including burial of body) at graveside in churchyard</t>
  </si>
  <si>
    <t>Funeral service (including burial/lawful disposal of cremated remains) at graveside in churchyard</t>
  </si>
  <si>
    <t>Funeral service at crematorium or cemetery (including burial/lawful disposal of body/cremated remains)</t>
  </si>
  <si>
    <t>Burial of body in churchyard, not following sevice at graveside (committal only)</t>
  </si>
  <si>
    <t>Burial/other lawful disposal of cremated remains in churchyard (committal only)</t>
  </si>
  <si>
    <t>Burial of body or cremated remains in cemetery or crematorium immediately preceding or following on from service in church</t>
  </si>
  <si>
    <t>Marriage Certificate correct from Feburary 2019</t>
  </si>
  <si>
    <t>Marriage Certificate subsequently correct from Feburary 2019</t>
  </si>
  <si>
    <t>Funeral service in premises belonging to funeral director, whether taking place before or after burial or cremation</t>
  </si>
  <si>
    <t>Burial of body or burial or other lawful disposal of cremated remains in cemetery (committal only)</t>
  </si>
  <si>
    <t>Cremation immeadiately preceding or following from Funeral service in premises belonging to funeral director</t>
  </si>
  <si>
    <t>FUNERALS AND BURIAL OF PERSON AGED 18 YEARS OR MORE</t>
  </si>
  <si>
    <t>Marriage service w/ banns</t>
  </si>
  <si>
    <t>Marriage service w/ no banns</t>
  </si>
  <si>
    <r>
      <t xml:space="preserve">PLEASE SEND COMPLETED FORMS BY EMAIL TO:                                         </t>
    </r>
    <r>
      <rPr>
        <b/>
        <sz val="9"/>
        <rFont val="Arial"/>
        <family val="2"/>
      </rPr>
      <t xml:space="preserve">angela.morton@southwell.anglican.org </t>
    </r>
    <r>
      <rPr>
        <b/>
        <sz val="11"/>
        <rFont val="Arial"/>
        <family val="2"/>
      </rPr>
      <t xml:space="preserve">                     (OR RETURN BY POST)</t>
    </r>
  </si>
  <si>
    <r>
      <t xml:space="preserve">XX-ABCD </t>
    </r>
    <r>
      <rPr>
        <b/>
        <sz val="9"/>
        <color indexed="10"/>
        <rFont val="Arial"/>
        <family val="2"/>
      </rPr>
      <t>(please change)</t>
    </r>
  </si>
  <si>
    <t xml:space="preserve">* Your parish fees reference number can be found on initial correspondence. Please contact Angela Morton for a reference number if your return is for a benefice or group. </t>
  </si>
  <si>
    <t>Cremation immediately preceding or following from Funeral service in premises belonging to funeral director</t>
  </si>
  <si>
    <t>*Please note:  The default figures in this table are for 2023.  Please up date them to reflect the current year</t>
  </si>
  <si>
    <t>Note: This table sets out the fees prescribed by the Parochial Fees Order 2019 (a Statutory Instrument) and summarises other relevant information, for legal purposes reference should be made to the Order itself.</t>
  </si>
  <si>
    <t xml:space="preserve">     (Please note, Certificate of Marriage is now issued by Register office, and the certificate fee is paid directly to the Register Office by the couple)</t>
  </si>
  <si>
    <r>
      <rPr>
        <b/>
        <sz val="10"/>
        <rFont val="Arial"/>
        <family val="2"/>
      </rPr>
      <t>Please contact Angela Morton or Deborah Trevor if you require assistance in completing this form.</t>
    </r>
    <r>
      <rPr>
        <b/>
        <sz val="12"/>
        <rFont val="Arial"/>
        <family val="2"/>
      </rPr>
      <t xml:space="preserve"> </t>
    </r>
    <r>
      <rPr>
        <b/>
        <sz val="9"/>
        <rFont val="Arial"/>
        <family val="2"/>
      </rPr>
      <t>angela.morton@southwell.anglican.org or deborah.trevor@
southwell.anglican.org 01636 817215              01636 817217</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</si>
</sst>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0.00\);\-"/>
    <numFmt numFmtId="167" formatCode="[$-F800]dddd\,\ mmmm\ dd\,\ yyyy"/>
  </numFmts>
  <fonts count="61">
    <font>
      <sz val="10"/>
      <name val="Arial"/>
      <family val="0"/>
    </font>
    <font>
      <sz val="12"/>
      <color indexed="8"/>
      <name val="Calibri"/>
      <family val="2"/>
    </font>
    <font>
      <sz val="8"/>
      <name val="Arial"/>
      <family val="2"/>
    </font>
    <font>
      <b/>
      <sz val="10"/>
      <name val="Arial"/>
      <family val="2"/>
    </font>
    <font>
      <i/>
      <sz val="10"/>
      <name val="Arial"/>
      <family val="2"/>
    </font>
    <font>
      <b/>
      <sz val="12"/>
      <name val="Arial"/>
      <family val="2"/>
    </font>
    <font>
      <b/>
      <sz val="10"/>
      <name val="Gill Sans MT"/>
      <family val="2"/>
    </font>
    <font>
      <sz val="10"/>
      <name val="Gill Sans MT"/>
      <family val="2"/>
    </font>
    <font>
      <b/>
      <sz val="10"/>
      <color indexed="9"/>
      <name val="Gill Sans MT"/>
      <family val="2"/>
    </font>
    <font>
      <sz val="10"/>
      <color indexed="9"/>
      <name val="Gill Sans MT"/>
      <family val="2"/>
    </font>
    <font>
      <i/>
      <sz val="10"/>
      <name val="Gill Sans MT"/>
      <family val="2"/>
    </font>
    <font>
      <i/>
      <sz val="10"/>
      <color indexed="9"/>
      <name val="Gill Sans MT"/>
      <family val="2"/>
    </font>
    <font>
      <sz val="10"/>
      <color indexed="10"/>
      <name val="Gill Sans MT"/>
      <family val="2"/>
    </font>
    <font>
      <b/>
      <sz val="9"/>
      <name val="Arial"/>
      <family val="2"/>
    </font>
    <font>
      <sz val="11"/>
      <name val="Arial"/>
      <family val="2"/>
    </font>
    <font>
      <b/>
      <i/>
      <sz val="9"/>
      <name val="Arial"/>
      <family val="2"/>
    </font>
    <font>
      <b/>
      <i/>
      <u val="single"/>
      <sz val="9"/>
      <name val="Arial"/>
      <family val="2"/>
    </font>
    <font>
      <sz val="9"/>
      <name val="Arial"/>
      <family val="2"/>
    </font>
    <font>
      <b/>
      <sz val="7"/>
      <name val="Arial"/>
      <family val="2"/>
    </font>
    <font>
      <sz val="12"/>
      <name val="Arial"/>
      <family val="2"/>
    </font>
    <font>
      <b/>
      <sz val="16"/>
      <name val="Arial"/>
      <family val="2"/>
    </font>
    <font>
      <b/>
      <sz val="11"/>
      <name val="Arial"/>
      <family val="2"/>
    </font>
    <font>
      <sz val="8"/>
      <color indexed="8"/>
      <name val="Arial"/>
      <family val="2"/>
    </font>
    <font>
      <sz val="10"/>
      <color indexed="10"/>
      <name val="Arial"/>
      <family val="2"/>
    </font>
    <font>
      <b/>
      <sz val="10"/>
      <color indexed="10"/>
      <name val="Arial"/>
      <family val="2"/>
    </font>
    <font>
      <b/>
      <sz val="9"/>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0"/>
        <bgColor indexed="64"/>
      </patternFill>
    </fill>
    <fill>
      <patternFill patternType="solid">
        <fgColor indexed="44"/>
        <bgColor indexed="64"/>
      </patternFill>
    </fill>
    <fill>
      <patternFill patternType="solid">
        <fgColor rgb="FF800080"/>
        <bgColor indexed="64"/>
      </patternFill>
    </fill>
    <fill>
      <patternFill patternType="solid">
        <fgColor rgb="FFFFFF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ck">
        <color indexed="22"/>
      </left>
      <right/>
      <top/>
      <bottom style="thick">
        <color indexed="22"/>
      </bottom>
    </border>
    <border>
      <left/>
      <right/>
      <top/>
      <bottom style="thick">
        <color indexed="22"/>
      </bottom>
    </border>
    <border>
      <left/>
      <right style="thick">
        <color indexed="22"/>
      </right>
      <top/>
      <bottom style="thick">
        <color indexed="22"/>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style="thin">
        <color indexed="22"/>
      </left>
      <right style="thin">
        <color indexed="22"/>
      </right>
      <top style="thin">
        <color indexed="22"/>
      </top>
      <bottom style="thin">
        <color indexed="22"/>
      </bottom>
    </border>
    <border>
      <left style="thick">
        <color indexed="22"/>
      </left>
      <right/>
      <top/>
      <bottom/>
    </border>
    <border>
      <left/>
      <right style="thick">
        <color indexed="22"/>
      </right>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style="thin"/>
      <right style="thin"/>
      <top/>
      <bottom style="medium"/>
    </border>
    <border>
      <left style="thin"/>
      <right style="thin"/>
      <top style="medium"/>
      <bottom/>
    </border>
    <border>
      <left/>
      <right style="medium"/>
      <top style="medium"/>
      <bottom/>
    </border>
    <border>
      <left/>
      <right style="medium"/>
      <top/>
      <bottom/>
    </border>
    <border>
      <left/>
      <right/>
      <top style="medium"/>
      <bottom/>
    </border>
    <border>
      <left style="thick">
        <color indexed="22"/>
      </left>
      <right/>
      <top style="thick">
        <color indexed="22"/>
      </top>
      <bottom/>
    </border>
    <border>
      <left/>
      <right/>
      <top style="thick">
        <color indexed="22"/>
      </top>
      <bottom/>
    </border>
    <border>
      <left/>
      <right style="thick">
        <color indexed="22"/>
      </right>
      <top style="thick">
        <color indexed="2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Alignment="1">
      <alignment/>
    </xf>
    <xf numFmtId="0" fontId="3" fillId="0" borderId="0" xfId="0" applyFont="1" applyAlignment="1">
      <alignment/>
    </xf>
    <xf numFmtId="0" fontId="0" fillId="33" borderId="0" xfId="0" applyFill="1" applyAlignment="1">
      <alignment/>
    </xf>
    <xf numFmtId="0" fontId="0" fillId="0" borderId="0" xfId="0" applyFont="1" applyAlignment="1">
      <alignment/>
    </xf>
    <xf numFmtId="0" fontId="0" fillId="0" borderId="10" xfId="0" applyBorder="1" applyAlignment="1">
      <alignment/>
    </xf>
    <xf numFmtId="0" fontId="6" fillId="0" borderId="0" xfId="0" applyFont="1" applyAlignment="1">
      <alignment/>
    </xf>
    <xf numFmtId="0" fontId="7" fillId="34" borderId="0" xfId="0" applyFont="1" applyFill="1" applyAlignment="1">
      <alignment horizontal="center"/>
    </xf>
    <xf numFmtId="0" fontId="6" fillId="0" borderId="0" xfId="0" applyFont="1" applyAlignment="1">
      <alignment vertical="center"/>
    </xf>
    <xf numFmtId="0" fontId="7" fillId="0" borderId="0" xfId="0" applyFont="1" applyAlignment="1">
      <alignment/>
    </xf>
    <xf numFmtId="0" fontId="7" fillId="0" borderId="0" xfId="0" applyFont="1" applyAlignment="1">
      <alignment horizontal="center"/>
    </xf>
    <xf numFmtId="0" fontId="7" fillId="34" borderId="0" xfId="0" applyFont="1" applyFill="1" applyAlignment="1">
      <alignment/>
    </xf>
    <xf numFmtId="0" fontId="7" fillId="0" borderId="0" xfId="0" applyFont="1" applyAlignment="1">
      <alignment vertical="center"/>
    </xf>
    <xf numFmtId="0" fontId="7" fillId="0" borderId="0" xfId="0" applyFont="1" applyAlignment="1">
      <alignment horizontal="right" vertical="center"/>
    </xf>
    <xf numFmtId="165" fontId="6" fillId="0" borderId="0" xfId="0" applyNumberFormat="1" applyFont="1" applyAlignment="1">
      <alignment horizontal="center" vertical="center"/>
    </xf>
    <xf numFmtId="0" fontId="8" fillId="35" borderId="0" xfId="0" applyFont="1" applyFill="1" applyAlignment="1">
      <alignment horizontal="center" vertical="center" wrapText="1"/>
    </xf>
    <xf numFmtId="164" fontId="9" fillId="35" borderId="0" xfId="0" applyNumberFormat="1" applyFont="1" applyFill="1" applyAlignment="1">
      <alignment horizontal="center" vertical="center" wrapText="1"/>
    </xf>
    <xf numFmtId="0" fontId="8" fillId="35" borderId="0" xfId="0" applyFont="1" applyFill="1" applyAlignment="1">
      <alignment horizontal="left" vertical="center" wrapText="1"/>
    </xf>
    <xf numFmtId="0" fontId="6" fillId="34" borderId="0" xfId="0" applyFont="1" applyFill="1" applyAlignment="1">
      <alignment horizontal="center"/>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10" fillId="34" borderId="0" xfId="0" applyFont="1" applyFill="1" applyAlignment="1">
      <alignment/>
    </xf>
    <xf numFmtId="0" fontId="10" fillId="34" borderId="0" xfId="0" applyFont="1" applyFill="1" applyAlignment="1">
      <alignment horizontal="center"/>
    </xf>
    <xf numFmtId="164" fontId="10" fillId="34" borderId="0" xfId="0" applyNumberFormat="1" applyFont="1" applyFill="1" applyAlignment="1">
      <alignment/>
    </xf>
    <xf numFmtId="0" fontId="10" fillId="0" borderId="0" xfId="0" applyFont="1" applyAlignment="1">
      <alignment/>
    </xf>
    <xf numFmtId="0" fontId="7" fillId="34" borderId="0" xfId="0" applyFont="1" applyFill="1" applyAlignment="1">
      <alignment horizontal="center" vertical="center"/>
    </xf>
    <xf numFmtId="0" fontId="7" fillId="0" borderId="0" xfId="0" applyFont="1" applyAlignment="1">
      <alignment horizontal="center" vertical="center"/>
    </xf>
    <xf numFmtId="164" fontId="6" fillId="0" borderId="0" xfId="0" applyNumberFormat="1" applyFont="1" applyAlignment="1">
      <alignment vertical="center"/>
    </xf>
    <xf numFmtId="164" fontId="7" fillId="0" borderId="0" xfId="0" applyNumberFormat="1" applyFont="1" applyAlignment="1">
      <alignment vertical="center"/>
    </xf>
    <xf numFmtId="0" fontId="7" fillId="34" borderId="0" xfId="0" applyFont="1" applyFill="1" applyAlignment="1">
      <alignment vertical="center"/>
    </xf>
    <xf numFmtId="0" fontId="5" fillId="36" borderId="14" xfId="0" applyFont="1" applyFill="1" applyBorder="1" applyAlignment="1">
      <alignment vertical="top"/>
    </xf>
    <xf numFmtId="0" fontId="4" fillId="36" borderId="15" xfId="0" applyFont="1" applyFill="1" applyBorder="1" applyAlignment="1">
      <alignment wrapText="1"/>
    </xf>
    <xf numFmtId="0" fontId="3" fillId="36" borderId="16" xfId="0" applyFont="1" applyFill="1" applyBorder="1" applyAlignment="1">
      <alignment/>
    </xf>
    <xf numFmtId="0" fontId="0" fillId="36" borderId="17" xfId="0" applyFont="1" applyFill="1" applyBorder="1" applyAlignment="1">
      <alignment horizontal="center"/>
    </xf>
    <xf numFmtId="0" fontId="3" fillId="36" borderId="18" xfId="0" applyFont="1" applyFill="1" applyBorder="1" applyAlignment="1">
      <alignment horizontal="center"/>
    </xf>
    <xf numFmtId="0" fontId="3" fillId="34" borderId="10" xfId="0" applyFont="1" applyFill="1" applyBorder="1" applyAlignment="1">
      <alignment/>
    </xf>
    <xf numFmtId="0" fontId="0" fillId="34" borderId="0" xfId="0" applyFill="1" applyAlignment="1">
      <alignment horizontal="center"/>
    </xf>
    <xf numFmtId="0" fontId="3" fillId="34" borderId="19" xfId="0" applyFont="1" applyFill="1" applyBorder="1" applyAlignment="1">
      <alignment horizontal="center"/>
    </xf>
    <xf numFmtId="166" fontId="0" fillId="0" borderId="0" xfId="0" applyNumberFormat="1" applyAlignment="1">
      <alignment horizontal="center"/>
    </xf>
    <xf numFmtId="166" fontId="3" fillId="36" borderId="19" xfId="0" applyNumberFormat="1" applyFont="1" applyFill="1" applyBorder="1" applyAlignment="1">
      <alignment horizontal="center"/>
    </xf>
    <xf numFmtId="0" fontId="0" fillId="0" borderId="20" xfId="0" applyBorder="1" applyAlignment="1">
      <alignment/>
    </xf>
    <xf numFmtId="166" fontId="0" fillId="0" borderId="21" xfId="0" applyNumberFormat="1" applyBorder="1" applyAlignment="1">
      <alignment horizontal="center"/>
    </xf>
    <xf numFmtId="0" fontId="3" fillId="34" borderId="22" xfId="0" applyFont="1" applyFill="1" applyBorder="1" applyAlignment="1">
      <alignment/>
    </xf>
    <xf numFmtId="166" fontId="0" fillId="34" borderId="23" xfId="0" applyNumberFormat="1" applyFill="1" applyBorder="1" applyAlignment="1">
      <alignment horizontal="center"/>
    </xf>
    <xf numFmtId="166" fontId="3" fillId="34" borderId="24" xfId="0" applyNumberFormat="1" applyFont="1" applyFill="1" applyBorder="1" applyAlignment="1">
      <alignment horizontal="center"/>
    </xf>
    <xf numFmtId="0" fontId="3" fillId="0" borderId="10" xfId="0" applyFont="1" applyBorder="1" applyAlignment="1">
      <alignment/>
    </xf>
    <xf numFmtId="0" fontId="3" fillId="0" borderId="20" xfId="0" applyFont="1" applyBorder="1" applyAlignment="1">
      <alignment/>
    </xf>
    <xf numFmtId="166" fontId="3" fillId="36" borderId="25" xfId="0" applyNumberFormat="1"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5" fillId="33" borderId="0" xfId="0" applyFont="1" applyFill="1" applyAlignment="1">
      <alignment/>
    </xf>
    <xf numFmtId="166" fontId="0" fillId="0" borderId="0" xfId="0" applyNumberFormat="1" applyAlignment="1">
      <alignment/>
    </xf>
    <xf numFmtId="0" fontId="0" fillId="0" borderId="0" xfId="0" applyAlignment="1">
      <alignment vertical="center"/>
    </xf>
    <xf numFmtId="4" fontId="0" fillId="0" borderId="0" xfId="0" applyNumberFormat="1" applyAlignment="1">
      <alignment/>
    </xf>
    <xf numFmtId="0" fontId="3" fillId="0" borderId="0" xfId="0" applyFont="1" applyAlignment="1">
      <alignment vertical="center"/>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vertical="center"/>
      <protection locked="0"/>
    </xf>
    <xf numFmtId="0" fontId="7" fillId="34" borderId="26"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34" borderId="26" xfId="0" applyFont="1" applyFill="1" applyBorder="1" applyAlignment="1">
      <alignment horizontal="center" vertical="center"/>
    </xf>
    <xf numFmtId="0" fontId="7" fillId="0" borderId="0" xfId="0" applyFont="1" applyAlignment="1" applyProtection="1">
      <alignment/>
      <protection locked="0"/>
    </xf>
    <xf numFmtId="164" fontId="9" fillId="35" borderId="0" xfId="0" applyNumberFormat="1" applyFont="1" applyFill="1" applyAlignment="1" applyProtection="1">
      <alignment horizontal="center" vertical="center" wrapText="1"/>
      <protection locked="0"/>
    </xf>
    <xf numFmtId="0" fontId="8" fillId="35" borderId="0" xfId="0" applyFont="1" applyFill="1" applyAlignment="1" applyProtection="1">
      <alignment horizontal="center" vertical="center" wrapText="1"/>
      <protection locked="0"/>
    </xf>
    <xf numFmtId="166" fontId="6" fillId="0" borderId="26" xfId="0" applyNumberFormat="1" applyFont="1" applyBorder="1" applyAlignment="1">
      <alignment vertical="center"/>
    </xf>
    <xf numFmtId="166" fontId="7" fillId="0" borderId="26" xfId="0" applyNumberFormat="1" applyFont="1" applyBorder="1" applyAlignment="1" applyProtection="1">
      <alignment horizontal="center" vertical="center"/>
      <protection locked="0"/>
    </xf>
    <xf numFmtId="0" fontId="8" fillId="35" borderId="27"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8" fillId="35" borderId="27" xfId="0" applyFont="1" applyFill="1" applyBorder="1" applyAlignment="1" applyProtection="1">
      <alignment horizontal="center" vertical="center" wrapText="1"/>
      <protection locked="0"/>
    </xf>
    <xf numFmtId="0" fontId="8" fillId="35" borderId="11" xfId="0" applyFont="1" applyFill="1" applyBorder="1" applyAlignment="1" applyProtection="1">
      <alignment horizontal="center" vertical="center" wrapText="1"/>
      <protection locked="0"/>
    </xf>
    <xf numFmtId="0" fontId="10" fillId="0" borderId="0" xfId="0" applyFont="1" applyAlignment="1">
      <alignment vertical="center"/>
    </xf>
    <xf numFmtId="0" fontId="12" fillId="0" borderId="0" xfId="0" applyFont="1" applyAlignment="1">
      <alignment vertical="center"/>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vertical="center"/>
    </xf>
    <xf numFmtId="0" fontId="7" fillId="0" borderId="32"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xf>
    <xf numFmtId="166" fontId="7" fillId="0" borderId="26" xfId="0" applyNumberFormat="1" applyFont="1" applyBorder="1" applyAlignment="1">
      <alignment horizontal="right" vertical="center"/>
    </xf>
    <xf numFmtId="0" fontId="0" fillId="0" borderId="0" xfId="0" applyFont="1" applyAlignment="1">
      <alignment vertical="center"/>
    </xf>
    <xf numFmtId="10" fontId="0" fillId="0" borderId="0" xfId="0" applyNumberFormat="1" applyAlignment="1">
      <alignment/>
    </xf>
    <xf numFmtId="0" fontId="13" fillId="0" borderId="0" xfId="0" applyFont="1" applyAlignment="1">
      <alignment/>
    </xf>
    <xf numFmtId="0" fontId="14" fillId="0" borderId="0" xfId="0" applyFont="1" applyAlignment="1">
      <alignment/>
    </xf>
    <xf numFmtId="0" fontId="2" fillId="0" borderId="15" xfId="0" applyFont="1" applyBorder="1" applyAlignment="1">
      <alignment horizontal="right"/>
    </xf>
    <xf numFmtId="0" fontId="14" fillId="7" borderId="29" xfId="0" applyFont="1" applyFill="1" applyBorder="1" applyAlignment="1" applyProtection="1">
      <alignment horizontal="center" vertical="center" wrapText="1"/>
      <protection locked="0"/>
    </xf>
    <xf numFmtId="0" fontId="15" fillId="0" borderId="0" xfId="0" applyFont="1" applyAlignment="1">
      <alignment vertical="top"/>
    </xf>
    <xf numFmtId="0" fontId="14" fillId="0" borderId="0" xfId="0" applyFont="1" applyAlignment="1">
      <alignment wrapText="1"/>
    </xf>
    <xf numFmtId="0" fontId="13"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3" fillId="0" borderId="0" xfId="0" applyFont="1" applyAlignment="1">
      <alignment horizontal="left"/>
    </xf>
    <xf numFmtId="0" fontId="14" fillId="0" borderId="0" xfId="0" applyFont="1" applyAlignment="1">
      <alignment horizontal="left"/>
    </xf>
    <xf numFmtId="0" fontId="14" fillId="0" borderId="0" xfId="0" applyFont="1" applyAlignment="1">
      <alignment horizontal="right"/>
    </xf>
    <xf numFmtId="0" fontId="17" fillId="0" borderId="0" xfId="0" applyFont="1" applyAlignment="1" applyProtection="1">
      <alignment horizontal="left"/>
      <protection locked="0"/>
    </xf>
    <xf numFmtId="0" fontId="17" fillId="0" borderId="0" xfId="0" applyFont="1" applyAlignment="1" applyProtection="1">
      <alignment/>
      <protection locked="0"/>
    </xf>
    <xf numFmtId="0" fontId="17" fillId="0" borderId="0" xfId="0" applyFont="1" applyAlignment="1">
      <alignment/>
    </xf>
    <xf numFmtId="0" fontId="5" fillId="0" borderId="0" xfId="0" applyFont="1" applyAlignment="1">
      <alignment/>
    </xf>
    <xf numFmtId="0" fontId="19" fillId="0" borderId="0" xfId="0" applyFont="1" applyAlignment="1">
      <alignment/>
    </xf>
    <xf numFmtId="0" fontId="19" fillId="0" borderId="0" xfId="0" applyFont="1" applyAlignment="1">
      <alignment wrapText="1"/>
    </xf>
    <xf numFmtId="0" fontId="0" fillId="0" borderId="0" xfId="0" applyAlignment="1">
      <alignment wrapText="1"/>
    </xf>
    <xf numFmtId="0" fontId="5" fillId="0" borderId="0" xfId="0" applyFont="1" applyAlignment="1">
      <alignment horizontal="left"/>
    </xf>
    <xf numFmtId="0" fontId="0" fillId="0" borderId="0" xfId="0" applyAlignment="1">
      <alignment horizontal="left"/>
    </xf>
    <xf numFmtId="49" fontId="13" fillId="0" borderId="0" xfId="0" applyNumberFormat="1" applyFont="1" applyAlignment="1">
      <alignment horizontal="center"/>
    </xf>
    <xf numFmtId="0" fontId="13" fillId="0" borderId="0" xfId="0" applyFont="1" applyAlignment="1">
      <alignment horizontal="right"/>
    </xf>
    <xf numFmtId="0" fontId="21" fillId="0" borderId="0" xfId="0" applyFont="1" applyAlignment="1">
      <alignment/>
    </xf>
    <xf numFmtId="49" fontId="13" fillId="7" borderId="0" xfId="0" applyNumberFormat="1" applyFont="1" applyFill="1" applyAlignment="1" applyProtection="1">
      <alignment/>
      <protection locked="0"/>
    </xf>
    <xf numFmtId="0" fontId="7" fillId="37" borderId="0" xfId="0" applyFont="1" applyFill="1" applyAlignment="1">
      <alignment vertical="center"/>
    </xf>
    <xf numFmtId="0" fontId="11" fillId="37" borderId="0" xfId="0" applyFont="1" applyFill="1" applyAlignment="1">
      <alignment horizontal="center" vertical="center" wrapText="1"/>
    </xf>
    <xf numFmtId="49" fontId="13" fillId="0" borderId="0" xfId="0" applyNumberFormat="1" applyFont="1" applyAlignment="1" applyProtection="1">
      <alignment/>
      <protection locked="0"/>
    </xf>
    <xf numFmtId="0" fontId="7" fillId="18" borderId="0" xfId="0" applyFont="1" applyFill="1" applyAlignment="1">
      <alignment vertical="center"/>
    </xf>
    <xf numFmtId="164" fontId="6" fillId="18" borderId="0" xfId="0" applyNumberFormat="1" applyFont="1" applyFill="1" applyAlignment="1">
      <alignment vertical="center"/>
    </xf>
    <xf numFmtId="0" fontId="7" fillId="18" borderId="0" xfId="0" applyFont="1" applyFill="1" applyAlignment="1">
      <alignment horizontal="center" vertical="center"/>
    </xf>
    <xf numFmtId="0" fontId="21" fillId="0" borderId="0" xfId="0" applyFont="1" applyAlignment="1">
      <alignment horizontal="center" vertical="top" wrapText="1"/>
    </xf>
    <xf numFmtId="0" fontId="0" fillId="0" borderId="20" xfId="0" applyFont="1" applyBorder="1" applyAlignment="1">
      <alignment/>
    </xf>
    <xf numFmtId="0" fontId="0" fillId="0" borderId="10" xfId="0" applyFont="1" applyBorder="1" applyAlignment="1">
      <alignment/>
    </xf>
    <xf numFmtId="0" fontId="0" fillId="0" borderId="10" xfId="0" applyFont="1" applyBorder="1" applyAlignment="1">
      <alignment wrapText="1"/>
    </xf>
    <xf numFmtId="166" fontId="0" fillId="0" borderId="0" xfId="0" applyNumberFormat="1" applyAlignment="1">
      <alignment horizontal="center" wrapText="1"/>
    </xf>
    <xf numFmtId="166" fontId="3" fillId="36" borderId="19" xfId="0" applyNumberFormat="1" applyFont="1" applyFill="1" applyBorder="1" applyAlignment="1">
      <alignment horizontal="center" wrapText="1"/>
    </xf>
    <xf numFmtId="0" fontId="59" fillId="0" borderId="0" xfId="0" applyFont="1" applyAlignment="1">
      <alignment/>
    </xf>
    <xf numFmtId="0" fontId="60" fillId="0" borderId="0" xfId="0" applyFont="1" applyAlignment="1">
      <alignment/>
    </xf>
    <xf numFmtId="0" fontId="7" fillId="0" borderId="33" xfId="0" applyFont="1" applyBorder="1" applyAlignment="1">
      <alignment/>
    </xf>
    <xf numFmtId="0" fontId="7" fillId="0" borderId="33" xfId="0" applyFont="1" applyBorder="1" applyAlignment="1">
      <alignment wrapText="1"/>
    </xf>
    <xf numFmtId="0" fontId="7" fillId="0" borderId="34" xfId="0" applyFont="1" applyBorder="1" applyAlignment="1">
      <alignment/>
    </xf>
    <xf numFmtId="0" fontId="7" fillId="0" borderId="35" xfId="0" applyFont="1" applyBorder="1" applyAlignment="1">
      <alignment vertical="center"/>
    </xf>
    <xf numFmtId="0" fontId="7" fillId="0" borderId="33" xfId="0" applyFont="1" applyBorder="1" applyAlignment="1">
      <alignment vertical="center"/>
    </xf>
    <xf numFmtId="0" fontId="5" fillId="38" borderId="14"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8" borderId="37"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18" xfId="0" applyFont="1" applyFill="1" applyBorder="1" applyAlignment="1">
      <alignment horizontal="center" vertical="center" wrapText="1"/>
    </xf>
    <xf numFmtId="49" fontId="14" fillId="7" borderId="0" xfId="0" applyNumberFormat="1" applyFont="1" applyFill="1" applyAlignment="1" applyProtection="1">
      <alignment horizontal="left" vertical="top" wrapText="1"/>
      <protection locked="0"/>
    </xf>
    <xf numFmtId="167" fontId="14" fillId="7" borderId="0" xfId="0" applyNumberFormat="1" applyFont="1" applyFill="1" applyAlignment="1" applyProtection="1">
      <alignment horizontal="center"/>
      <protection locked="0"/>
    </xf>
    <xf numFmtId="167" fontId="14" fillId="7" borderId="37" xfId="0" applyNumberFormat="1" applyFont="1" applyFill="1" applyBorder="1" applyAlignment="1" applyProtection="1">
      <alignment horizontal="center"/>
      <protection locked="0"/>
    </xf>
    <xf numFmtId="0" fontId="18" fillId="0" borderId="0" xfId="0" applyFont="1" applyAlignment="1">
      <alignment horizontal="left" vertical="top" wrapText="1"/>
    </xf>
    <xf numFmtId="0" fontId="20" fillId="39" borderId="0" xfId="0" applyFont="1" applyFill="1" applyAlignment="1">
      <alignment horizontal="center" vertical="top"/>
    </xf>
    <xf numFmtId="0" fontId="21" fillId="0" borderId="14" xfId="0" applyFont="1" applyBorder="1" applyAlignment="1">
      <alignment horizontal="center" vertical="top" wrapText="1"/>
    </xf>
    <xf numFmtId="0" fontId="21" fillId="0" borderId="38" xfId="0" applyFont="1" applyBorder="1" applyAlignment="1">
      <alignment horizontal="center" vertical="top" wrapText="1"/>
    </xf>
    <xf numFmtId="0" fontId="21" fillId="0" borderId="36" xfId="0" applyFont="1" applyBorder="1" applyAlignment="1">
      <alignment horizontal="center" vertical="top" wrapText="1"/>
    </xf>
    <xf numFmtId="0" fontId="21" fillId="0" borderId="15" xfId="0" applyFont="1" applyBorder="1" applyAlignment="1">
      <alignment horizontal="center" vertical="top" wrapText="1"/>
    </xf>
    <xf numFmtId="0" fontId="21" fillId="0" borderId="0" xfId="0" applyFont="1" applyAlignment="1">
      <alignment horizontal="center" vertical="top" wrapText="1"/>
    </xf>
    <xf numFmtId="0" fontId="21" fillId="0" borderId="37" xfId="0" applyFont="1" applyBorder="1" applyAlignment="1">
      <alignment horizontal="center" vertical="top" wrapText="1"/>
    </xf>
    <xf numFmtId="0" fontId="21" fillId="0" borderId="16" xfId="0" applyFont="1" applyBorder="1" applyAlignment="1">
      <alignment horizontal="center" vertical="top" wrapText="1"/>
    </xf>
    <xf numFmtId="0" fontId="21" fillId="0" borderId="17" xfId="0" applyFont="1" applyBorder="1" applyAlignment="1">
      <alignment horizontal="center" vertical="top" wrapText="1"/>
    </xf>
    <xf numFmtId="0" fontId="21" fillId="0" borderId="18" xfId="0" applyFont="1" applyBorder="1" applyAlignment="1">
      <alignment horizontal="center" vertical="top" wrapText="1"/>
    </xf>
    <xf numFmtId="49" fontId="13" fillId="7" borderId="0" xfId="0" applyNumberFormat="1" applyFont="1" applyFill="1" applyAlignment="1" applyProtection="1">
      <alignment horizontal="left"/>
      <protection locked="0"/>
    </xf>
    <xf numFmtId="0" fontId="8" fillId="35" borderId="39" xfId="0" applyFont="1" applyFill="1" applyBorder="1" applyAlignment="1">
      <alignment horizontal="center" vertical="center" wrapText="1"/>
    </xf>
    <xf numFmtId="0" fontId="8" fillId="35" borderId="40" xfId="0" applyFont="1" applyFill="1" applyBorder="1" applyAlignment="1">
      <alignment horizontal="center" vertical="center" wrapText="1"/>
    </xf>
    <xf numFmtId="0" fontId="8" fillId="35" borderId="41" xfId="0" applyFont="1" applyFill="1" applyBorder="1" applyAlignment="1">
      <alignment horizontal="center" vertical="center" wrapText="1"/>
    </xf>
    <xf numFmtId="164" fontId="9" fillId="35" borderId="39" xfId="0" applyNumberFormat="1" applyFont="1" applyFill="1" applyBorder="1" applyAlignment="1" applyProtection="1">
      <alignment horizontal="center" vertical="center" wrapText="1"/>
      <protection locked="0"/>
    </xf>
    <xf numFmtId="164" fontId="9" fillId="35" borderId="41" xfId="0" applyNumberFormat="1"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wrapText="1"/>
    </xf>
    <xf numFmtId="0" fontId="0" fillId="36" borderId="0" xfId="0" applyFont="1" applyFill="1" applyAlignment="1">
      <alignment horizontal="center" vertical="center" wrapText="1"/>
    </xf>
    <xf numFmtId="0" fontId="3" fillId="36" borderId="36" xfId="0" applyFont="1" applyFill="1" applyBorder="1" applyAlignment="1">
      <alignment horizontal="center" vertical="center" wrapText="1"/>
    </xf>
    <xf numFmtId="0" fontId="3" fillId="36" borderId="37" xfId="0" applyFont="1" applyFill="1" applyBorder="1" applyAlignment="1">
      <alignment horizontal="center" vertical="center" wrapText="1"/>
    </xf>
    <xf numFmtId="0" fontId="3" fillId="0" borderId="10" xfId="0" applyFont="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ont>
        <b val="0"/>
        <i/>
        <color indexed="23"/>
      </font>
    </dxf>
    <dxf>
      <font>
        <b val="0"/>
        <i/>
        <color indexed="23"/>
      </font>
    </dxf>
    <dxf>
      <font>
        <b val="0"/>
        <i/>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48</xdr:row>
      <xdr:rowOff>28575</xdr:rowOff>
    </xdr:from>
    <xdr:to>
      <xdr:col>3</xdr:col>
      <xdr:colOff>123825</xdr:colOff>
      <xdr:row>51</xdr:row>
      <xdr:rowOff>0</xdr:rowOff>
    </xdr:to>
    <xdr:sp>
      <xdr:nvSpPr>
        <xdr:cNvPr id="1" name="Straight Arrow Connector 2"/>
        <xdr:cNvSpPr>
          <a:spLocks/>
        </xdr:cNvSpPr>
      </xdr:nvSpPr>
      <xdr:spPr>
        <a:xfrm>
          <a:off x="7267575" y="4714875"/>
          <a:ext cx="0" cy="714375"/>
        </a:xfrm>
        <a:prstGeom prst="straightConnector1">
          <a:avLst/>
        </a:prstGeom>
        <a:noFill/>
        <a:ln w="25400" cmpd="sng">
          <a:solidFill>
            <a:srgbClr val="FFFF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30</xdr:row>
      <xdr:rowOff>28575</xdr:rowOff>
    </xdr:from>
    <xdr:to>
      <xdr:col>1</xdr:col>
      <xdr:colOff>1952625</xdr:colOff>
      <xdr:row>35</xdr:row>
      <xdr:rowOff>161925</xdr:rowOff>
    </xdr:to>
    <xdr:pic>
      <xdr:nvPicPr>
        <xdr:cNvPr id="2" name="Picture 6" descr="N:\Caz\Forms and Logos\Growing Disciples logo (inc tree).bmp"/>
        <xdr:cNvPicPr preferRelativeResize="1">
          <a:picLocks noChangeAspect="1"/>
        </xdr:cNvPicPr>
      </xdr:nvPicPr>
      <xdr:blipFill>
        <a:blip r:embed="rId1"/>
        <a:stretch>
          <a:fillRect/>
        </a:stretch>
      </xdr:blipFill>
      <xdr:spPr>
        <a:xfrm>
          <a:off x="0" y="200025"/>
          <a:ext cx="3152775" cy="1400175"/>
        </a:xfrm>
        <a:prstGeom prst="rect">
          <a:avLst/>
        </a:prstGeom>
        <a:noFill/>
        <a:ln w="9525" cmpd="sng">
          <a:noFill/>
        </a:ln>
      </xdr:spPr>
    </xdr:pic>
    <xdr:clientData/>
  </xdr:twoCellAnchor>
  <xdr:twoCellAnchor editAs="oneCell">
    <xdr:from>
      <xdr:col>1</xdr:col>
      <xdr:colOff>2314575</xdr:colOff>
      <xdr:row>31</xdr:row>
      <xdr:rowOff>171450</xdr:rowOff>
    </xdr:from>
    <xdr:to>
      <xdr:col>1</xdr:col>
      <xdr:colOff>5934075</xdr:colOff>
      <xdr:row>35</xdr:row>
      <xdr:rowOff>114300</xdr:rowOff>
    </xdr:to>
    <xdr:pic>
      <xdr:nvPicPr>
        <xdr:cNvPr id="3" name="Picture 5" descr="N:\Caz\Forms and Logos\DOS Logo Grey.bmp"/>
        <xdr:cNvPicPr preferRelativeResize="1">
          <a:picLocks noChangeAspect="1"/>
        </xdr:cNvPicPr>
      </xdr:nvPicPr>
      <xdr:blipFill>
        <a:blip r:embed="rId2"/>
        <a:stretch>
          <a:fillRect/>
        </a:stretch>
      </xdr:blipFill>
      <xdr:spPr>
        <a:xfrm>
          <a:off x="3514725" y="533400"/>
          <a:ext cx="36290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4">
    <pageSetUpPr fitToPage="1"/>
  </sheetPr>
  <dimension ref="A1:Y568"/>
  <sheetViews>
    <sheetView showGridLines="0" tabSelected="1" zoomScale="75" zoomScaleNormal="75" zoomScalePageLayoutView="0" workbookViewId="0" topLeftCell="A30">
      <selection activeCell="A54" sqref="A54"/>
    </sheetView>
  </sheetViews>
  <sheetFormatPr defaultColWidth="9.140625" defaultRowHeight="12.75"/>
  <cols>
    <col min="1" max="1" width="18.00390625" style="8" customWidth="1"/>
    <col min="2" max="2" width="89.140625" style="8" customWidth="1"/>
    <col min="3" max="3" width="4.421875" style="6" hidden="1" customWidth="1"/>
    <col min="4" max="4" width="4.421875" style="6" customWidth="1"/>
    <col min="5" max="5" width="22.00390625" style="8" customWidth="1"/>
    <col min="6" max="6" width="22.421875" style="8" bestFit="1" customWidth="1"/>
    <col min="7" max="7" width="7.421875" style="9" customWidth="1"/>
    <col min="8" max="8" width="2.140625" style="10" hidden="1" customWidth="1"/>
    <col min="9" max="9" width="9.140625" style="8" customWidth="1"/>
    <col min="10" max="10" width="19.421875" style="8" customWidth="1"/>
    <col min="11" max="11" width="14.421875" style="8" customWidth="1"/>
    <col min="12" max="12" width="11.421875" style="8" customWidth="1"/>
    <col min="13" max="13" width="10.421875" style="8" customWidth="1"/>
    <col min="14" max="14" width="9.140625" style="8" customWidth="1"/>
    <col min="15" max="23" width="10.421875" style="8" customWidth="1"/>
    <col min="24" max="24" width="0.85546875" style="8" customWidth="1"/>
    <col min="25" max="25" width="72.8515625" style="8" customWidth="1"/>
    <col min="26" max="16384" width="9.140625" style="8" customWidth="1"/>
  </cols>
  <sheetData>
    <row r="1" spans="2:5" ht="13.5" hidden="1" thickBot="1">
      <c r="B1" s="5" t="s">
        <v>58</v>
      </c>
      <c r="D1" s="9"/>
      <c r="E1" s="7" t="s">
        <v>57</v>
      </c>
    </row>
    <row r="2" spans="2:5" ht="13.5" hidden="1" thickBot="1">
      <c r="B2" s="71" t="s">
        <v>50</v>
      </c>
      <c r="D2" s="9"/>
      <c r="E2" s="11" t="s">
        <v>2</v>
      </c>
    </row>
    <row r="3" spans="2:5" ht="12.75" hidden="1">
      <c r="B3" s="72" t="s">
        <v>113</v>
      </c>
      <c r="D3" s="9"/>
      <c r="E3" s="11" t="s">
        <v>35</v>
      </c>
    </row>
    <row r="4" spans="2:5" ht="12.75" hidden="1">
      <c r="B4" s="76" t="s">
        <v>114</v>
      </c>
      <c r="D4" s="9"/>
      <c r="E4" s="11" t="s">
        <v>36</v>
      </c>
    </row>
    <row r="5" spans="2:5" ht="12.75" hidden="1">
      <c r="B5" s="76" t="s">
        <v>74</v>
      </c>
      <c r="D5" s="9"/>
      <c r="E5" s="11" t="s">
        <v>37</v>
      </c>
    </row>
    <row r="6" spans="2:8" ht="13.5" hidden="1" thickBot="1">
      <c r="B6" s="74" t="s">
        <v>73</v>
      </c>
      <c r="D6" s="9"/>
      <c r="E6" s="11" t="s">
        <v>80</v>
      </c>
      <c r="G6" s="8"/>
      <c r="H6" s="8"/>
    </row>
    <row r="7" spans="2:8" ht="12.75" hidden="1">
      <c r="B7" s="122" t="s">
        <v>51</v>
      </c>
      <c r="D7" s="9"/>
      <c r="E7" s="11" t="s">
        <v>38</v>
      </c>
      <c r="G7" s="8"/>
      <c r="H7" s="8"/>
    </row>
    <row r="8" spans="2:8" ht="12.75" hidden="1">
      <c r="B8" s="123" t="s">
        <v>78</v>
      </c>
      <c r="D8" s="9"/>
      <c r="E8" s="11" t="s">
        <v>39</v>
      </c>
      <c r="G8" s="8"/>
      <c r="H8" s="8"/>
    </row>
    <row r="9" spans="2:8" ht="12.75" hidden="1">
      <c r="B9" s="123" t="s">
        <v>79</v>
      </c>
      <c r="D9" s="9"/>
      <c r="E9" s="11" t="s">
        <v>40</v>
      </c>
      <c r="G9" s="8"/>
      <c r="H9" s="8"/>
    </row>
    <row r="10" spans="2:8" ht="12.75" hidden="1">
      <c r="B10" s="123" t="s">
        <v>76</v>
      </c>
      <c r="D10" s="9"/>
      <c r="E10" s="11"/>
      <c r="G10" s="8"/>
      <c r="H10" s="8"/>
    </row>
    <row r="11" spans="2:8" ht="12.75" hidden="1">
      <c r="B11" s="123" t="s">
        <v>66</v>
      </c>
      <c r="D11" s="9"/>
      <c r="E11" s="11"/>
      <c r="G11" s="8"/>
      <c r="H11" s="8"/>
    </row>
    <row r="12" spans="2:8" ht="12.75" hidden="1">
      <c r="B12" s="123" t="s">
        <v>67</v>
      </c>
      <c r="D12" s="9"/>
      <c r="E12" s="11"/>
      <c r="G12" s="8"/>
      <c r="H12" s="8"/>
    </row>
    <row r="13" spans="2:8" ht="12.75" hidden="1">
      <c r="B13" s="123" t="s">
        <v>68</v>
      </c>
      <c r="D13" s="9"/>
      <c r="E13" s="11"/>
      <c r="G13" s="8"/>
      <c r="H13" s="8"/>
    </row>
    <row r="14" spans="2:8" ht="12.75" hidden="1">
      <c r="B14" s="119" t="s">
        <v>101</v>
      </c>
      <c r="D14" s="9"/>
      <c r="E14" s="11"/>
      <c r="G14" s="8"/>
      <c r="H14" s="8"/>
    </row>
    <row r="15" spans="2:8" ht="12.75" hidden="1">
      <c r="B15" s="119" t="s">
        <v>102</v>
      </c>
      <c r="D15" s="9"/>
      <c r="E15" s="11"/>
      <c r="G15" s="8"/>
      <c r="H15" s="8"/>
    </row>
    <row r="16" spans="2:8" ht="12.75" hidden="1">
      <c r="B16" s="119" t="s">
        <v>103</v>
      </c>
      <c r="D16" s="9"/>
      <c r="E16" s="11"/>
      <c r="G16" s="8"/>
      <c r="H16" s="8"/>
    </row>
    <row r="17" spans="2:8" ht="17.25" customHeight="1" hidden="1">
      <c r="B17" s="120" t="s">
        <v>109</v>
      </c>
      <c r="D17" s="9"/>
      <c r="E17" s="11"/>
      <c r="F17" s="11"/>
      <c r="G17" s="8"/>
      <c r="H17" s="8"/>
    </row>
    <row r="18" spans="2:8" ht="12.75" customHeight="1" hidden="1">
      <c r="B18" s="120" t="s">
        <v>111</v>
      </c>
      <c r="D18" s="9"/>
      <c r="E18" s="11"/>
      <c r="G18" s="8"/>
      <c r="H18" s="8"/>
    </row>
    <row r="19" spans="2:8" ht="12.75" hidden="1">
      <c r="B19" s="119" t="s">
        <v>104</v>
      </c>
      <c r="D19" s="9"/>
      <c r="G19" s="8"/>
      <c r="H19" s="8"/>
    </row>
    <row r="20" spans="2:8" ht="12.75" hidden="1">
      <c r="B20" s="119" t="s">
        <v>105</v>
      </c>
      <c r="D20" s="9"/>
      <c r="G20" s="8"/>
      <c r="H20" s="8"/>
    </row>
    <row r="21" spans="2:8" ht="13.5" hidden="1" thickBot="1">
      <c r="B21" s="121" t="s">
        <v>110</v>
      </c>
      <c r="D21" s="9"/>
      <c r="G21" s="8"/>
      <c r="H21" s="8"/>
    </row>
    <row r="22" spans="2:4" ht="12.75" hidden="1">
      <c r="B22" s="75" t="s">
        <v>20</v>
      </c>
      <c r="D22" s="9"/>
    </row>
    <row r="23" spans="2:4" ht="12.75" hidden="1">
      <c r="B23" s="73" t="s">
        <v>21</v>
      </c>
      <c r="D23" s="9"/>
    </row>
    <row r="24" spans="2:4" ht="12.75" hidden="1">
      <c r="B24" s="73" t="s">
        <v>22</v>
      </c>
      <c r="D24" s="9"/>
    </row>
    <row r="25" spans="2:4" ht="12.75" hidden="1">
      <c r="B25" s="73" t="s">
        <v>23</v>
      </c>
      <c r="D25" s="9"/>
    </row>
    <row r="26" spans="2:4" ht="12.75" hidden="1">
      <c r="B26" s="73" t="s">
        <v>25</v>
      </c>
      <c r="D26" s="9"/>
    </row>
    <row r="27" spans="2:4" ht="12.75" hidden="1">
      <c r="B27" s="73" t="s">
        <v>54</v>
      </c>
      <c r="D27" s="9"/>
    </row>
    <row r="28" spans="2:4" ht="12.75" hidden="1">
      <c r="B28" s="73" t="s">
        <v>55</v>
      </c>
      <c r="D28" s="9"/>
    </row>
    <row r="29" spans="2:4" ht="16.5" customHeight="1" hidden="1" thickBot="1">
      <c r="B29" s="74" t="s">
        <v>56</v>
      </c>
      <c r="D29" s="9"/>
    </row>
    <row r="30" ht="13.5" thickBot="1">
      <c r="D30" s="9"/>
    </row>
    <row r="31" spans="4:10" ht="15" customHeight="1">
      <c r="D31" s="9"/>
      <c r="G31" s="135" t="s">
        <v>115</v>
      </c>
      <c r="H31" s="136"/>
      <c r="I31" s="136"/>
      <c r="J31" s="137"/>
    </row>
    <row r="32" spans="4:10" ht="15">
      <c r="D32" s="9"/>
      <c r="G32" s="138"/>
      <c r="H32" s="139"/>
      <c r="I32" s="139"/>
      <c r="J32" s="140"/>
    </row>
    <row r="33" spans="4:10" ht="15">
      <c r="D33" s="9"/>
      <c r="G33" s="138"/>
      <c r="H33" s="139"/>
      <c r="I33" s="139"/>
      <c r="J33" s="140"/>
    </row>
    <row r="34" spans="4:10" ht="15">
      <c r="D34" s="9"/>
      <c r="G34" s="138"/>
      <c r="H34" s="139"/>
      <c r="I34" s="139"/>
      <c r="J34" s="140"/>
    </row>
    <row r="35" spans="2:15" ht="39.75" customHeight="1" thickBot="1">
      <c r="B35" s="95"/>
      <c r="C35" s="96"/>
      <c r="D35" s="96"/>
      <c r="E35" s="96"/>
      <c r="F35" s="96"/>
      <c r="G35" s="141"/>
      <c r="H35" s="142"/>
      <c r="I35" s="142"/>
      <c r="J35" s="143"/>
      <c r="K35" s="97"/>
      <c r="L35" s="96"/>
      <c r="M35" s="96"/>
      <c r="N35" s="96"/>
      <c r="O35" s="96"/>
    </row>
    <row r="36" spans="2:15" ht="31.5" customHeight="1">
      <c r="B36" s="95"/>
      <c r="C36" s="96"/>
      <c r="D36" s="96"/>
      <c r="E36" s="96"/>
      <c r="F36" s="96"/>
      <c r="G36" s="111"/>
      <c r="H36" s="111"/>
      <c r="I36" s="111"/>
      <c r="J36" s="111"/>
      <c r="K36" s="97"/>
      <c r="L36" s="96"/>
      <c r="M36" s="96"/>
      <c r="N36" s="96"/>
      <c r="O36" s="96"/>
    </row>
    <row r="37" spans="1:15" ht="21" customHeight="1">
      <c r="A37" s="95" t="s">
        <v>92</v>
      </c>
      <c r="B37"/>
      <c r="C37"/>
      <c r="D37"/>
      <c r="E37"/>
      <c r="F37"/>
      <c r="G37"/>
      <c r="H37"/>
      <c r="I37"/>
      <c r="J37"/>
      <c r="K37" s="98"/>
      <c r="L37"/>
      <c r="M37"/>
      <c r="N37"/>
      <c r="O37"/>
    </row>
    <row r="38" spans="1:15" ht="19.5">
      <c r="A38" s="134" t="s">
        <v>93</v>
      </c>
      <c r="B38" s="134"/>
      <c r="C38" s="134"/>
      <c r="D38" s="134"/>
      <c r="E38" s="134"/>
      <c r="F38" s="134"/>
      <c r="G38" s="134"/>
      <c r="H38" s="134"/>
      <c r="I38" s="134"/>
      <c r="J38" s="134"/>
      <c r="K38" s="134"/>
      <c r="L38" s="134"/>
      <c r="M38" s="134"/>
      <c r="N38" s="134"/>
      <c r="O38" s="134"/>
    </row>
    <row r="39" spans="1:13" ht="15.75">
      <c r="A39" s="99" t="s">
        <v>94</v>
      </c>
      <c r="B39" s="99"/>
      <c r="C39" s="100"/>
      <c r="D39" s="100"/>
      <c r="E39" s="144" t="s">
        <v>116</v>
      </c>
      <c r="F39" s="144"/>
      <c r="G39" s="101"/>
      <c r="H39" s="101"/>
      <c r="I39" s="102" t="s">
        <v>95</v>
      </c>
      <c r="J39" s="104"/>
      <c r="K39" s="104"/>
      <c r="L39" s="107"/>
      <c r="M39" s="107"/>
    </row>
    <row r="40" spans="1:15" s="5" customFormat="1" ht="28.5" customHeight="1">
      <c r="A40" s="3" t="s">
        <v>96</v>
      </c>
      <c r="B40" s="3"/>
      <c r="C40"/>
      <c r="D40"/>
      <c r="E40"/>
      <c r="F40"/>
      <c r="G40"/>
      <c r="H40"/>
      <c r="I40"/>
      <c r="J40"/>
      <c r="K40" s="98"/>
      <c r="L40" s="98"/>
      <c r="M40" s="98"/>
      <c r="N40" s="98"/>
      <c r="O40" s="98"/>
    </row>
    <row r="41" spans="1:15" s="24" customFormat="1" ht="15.75" customHeight="1">
      <c r="A41" s="103" t="s">
        <v>97</v>
      </c>
      <c r="B41" s="103"/>
      <c r="C41" s="81"/>
      <c r="D41" s="81"/>
      <c r="E41" s="81"/>
      <c r="F41" s="81"/>
      <c r="G41" s="81"/>
      <c r="H41" s="81"/>
      <c r="I41" s="81"/>
      <c r="J41" s="81"/>
      <c r="K41" s="85"/>
      <c r="L41" s="85"/>
      <c r="M41" s="85"/>
      <c r="N41" s="85"/>
      <c r="O41" s="85"/>
    </row>
    <row r="42" spans="1:15" s="11" customFormat="1" ht="16.5" customHeight="1">
      <c r="A42" s="133"/>
      <c r="B42" s="133"/>
      <c r="C42" s="133"/>
      <c r="D42" s="133"/>
      <c r="E42" s="133"/>
      <c r="F42" s="133"/>
      <c r="G42" s="133"/>
      <c r="H42" s="133"/>
      <c r="I42" s="8"/>
      <c r="J42" s="8"/>
      <c r="K42" s="8"/>
      <c r="L42" s="8"/>
      <c r="M42" s="8"/>
      <c r="N42" s="8"/>
      <c r="O42" s="8"/>
    </row>
    <row r="43" spans="1:15" s="60" customFormat="1" ht="18.75" customHeight="1">
      <c r="A43" s="133" t="s">
        <v>117</v>
      </c>
      <c r="B43" s="133"/>
      <c r="C43" s="133"/>
      <c r="D43" s="133"/>
      <c r="E43" s="133"/>
      <c r="F43" s="133"/>
      <c r="G43" s="133"/>
      <c r="H43" s="133"/>
      <c r="I43" s="8"/>
      <c r="J43" s="8"/>
      <c r="K43" s="8"/>
      <c r="L43" s="8"/>
      <c r="M43" s="8"/>
      <c r="N43" s="8"/>
      <c r="O43" s="8"/>
    </row>
    <row r="44" spans="1:15" s="11" customFormat="1" ht="16.5" customHeight="1">
      <c r="A44" s="133"/>
      <c r="B44" s="133"/>
      <c r="C44" s="133"/>
      <c r="D44" s="133"/>
      <c r="E44" s="133"/>
      <c r="F44" s="133"/>
      <c r="G44" s="133"/>
      <c r="H44" s="133"/>
      <c r="I44" s="8"/>
      <c r="J44" s="8"/>
      <c r="K44" s="8"/>
      <c r="L44" s="8"/>
      <c r="M44" s="8"/>
      <c r="N44" s="8"/>
      <c r="O44" s="8"/>
    </row>
    <row r="45" spans="1:15" s="11" customFormat="1" ht="16.5" customHeight="1">
      <c r="A45" s="8"/>
      <c r="B45" s="24" t="s">
        <v>121</v>
      </c>
      <c r="C45" s="6"/>
      <c r="D45" s="9"/>
      <c r="E45" s="12"/>
      <c r="F45" s="13"/>
      <c r="G45" s="9"/>
      <c r="H45" s="10"/>
      <c r="I45" s="8"/>
      <c r="J45" s="8"/>
      <c r="K45" s="8"/>
      <c r="L45" s="8"/>
      <c r="M45" s="8"/>
      <c r="N45" s="8"/>
      <c r="O45" s="8"/>
    </row>
    <row r="46" spans="1:25" s="11" customFormat="1" ht="16.5" customHeight="1">
      <c r="A46" s="8"/>
      <c r="B46" s="8"/>
      <c r="C46" s="6"/>
      <c r="D46" s="9"/>
      <c r="E46" s="12"/>
      <c r="F46" s="13"/>
      <c r="G46" s="9"/>
      <c r="H46" s="10"/>
      <c r="I46" s="8"/>
      <c r="J46" s="8"/>
      <c r="K46" s="8"/>
      <c r="L46" s="8"/>
      <c r="M46" s="8"/>
      <c r="N46" s="8"/>
      <c r="O46" s="8"/>
      <c r="P46" s="69" t="s">
        <v>72</v>
      </c>
      <c r="Q46" s="8"/>
      <c r="R46" s="8"/>
      <c r="S46" s="8"/>
      <c r="T46" s="8"/>
      <c r="U46" s="8"/>
      <c r="V46" s="8"/>
      <c r="W46" s="8"/>
      <c r="X46" s="8"/>
      <c r="Y46" s="8"/>
    </row>
    <row r="47" spans="1:25" s="11" customFormat="1" ht="24" customHeight="1" thickBot="1">
      <c r="A47" s="108"/>
      <c r="B47" s="108"/>
      <c r="C47" s="108"/>
      <c r="D47" s="108"/>
      <c r="E47" s="108"/>
      <c r="F47" s="108"/>
      <c r="G47" s="108"/>
      <c r="H47" s="108"/>
      <c r="I47" s="109" t="s">
        <v>33</v>
      </c>
      <c r="J47" s="109">
        <f>SUM(J53:J96)</f>
        <v>0</v>
      </c>
      <c r="K47" s="109">
        <f>SUM(K53:K96)</f>
        <v>0</v>
      </c>
      <c r="L47" s="109">
        <f>SUM(L53:L96)</f>
        <v>0</v>
      </c>
      <c r="M47" s="109">
        <f>SUM(M53:M96)</f>
        <v>0</v>
      </c>
      <c r="N47" s="110"/>
      <c r="O47" s="110"/>
      <c r="P47" s="109">
        <f aca="true" t="shared" si="0" ref="P47:W47">SUM(P53:P96)</f>
        <v>0</v>
      </c>
      <c r="Q47" s="109">
        <f t="shared" si="0"/>
        <v>0</v>
      </c>
      <c r="R47" s="109">
        <f t="shared" si="0"/>
        <v>0</v>
      </c>
      <c r="S47" s="109">
        <f t="shared" si="0"/>
        <v>0</v>
      </c>
      <c r="T47" s="109">
        <f t="shared" si="0"/>
        <v>0</v>
      </c>
      <c r="U47" s="109">
        <f t="shared" si="0"/>
        <v>0</v>
      </c>
      <c r="V47" s="109">
        <f t="shared" si="0"/>
        <v>0</v>
      </c>
      <c r="W47" s="109">
        <f t="shared" si="0"/>
        <v>0</v>
      </c>
      <c r="X47" s="110"/>
      <c r="Y47" s="110"/>
    </row>
    <row r="48" spans="1:25" s="11" customFormat="1" ht="15" customHeight="1" thickTop="1">
      <c r="A48" s="105"/>
      <c r="B48" s="106" t="s">
        <v>75</v>
      </c>
      <c r="C48" s="105"/>
      <c r="D48" s="106"/>
      <c r="E48" s="105"/>
      <c r="F48" s="105"/>
      <c r="G48" s="105"/>
      <c r="I48" s="14"/>
      <c r="J48" s="145" t="s">
        <v>41</v>
      </c>
      <c r="K48" s="146"/>
      <c r="L48" s="147"/>
      <c r="M48" s="14"/>
      <c r="N48" s="148">
        <v>0.45</v>
      </c>
      <c r="O48" s="149"/>
      <c r="P48" s="61" t="s">
        <v>62</v>
      </c>
      <c r="Q48" s="61" t="s">
        <v>62</v>
      </c>
      <c r="R48" s="61" t="s">
        <v>62</v>
      </c>
      <c r="S48" s="61" t="s">
        <v>62</v>
      </c>
      <c r="T48" s="61" t="s">
        <v>62</v>
      </c>
      <c r="U48" s="61" t="s">
        <v>62</v>
      </c>
      <c r="V48" s="61" t="s">
        <v>62</v>
      </c>
      <c r="W48" s="61" t="s">
        <v>62</v>
      </c>
      <c r="X48" s="8"/>
      <c r="Y48" s="15"/>
    </row>
    <row r="49" spans="1:25" s="11" customFormat="1" ht="27.75" customHeight="1">
      <c r="A49" s="14" t="s">
        <v>0</v>
      </c>
      <c r="B49" s="16" t="s">
        <v>60</v>
      </c>
      <c r="C49" s="17" t="s">
        <v>1</v>
      </c>
      <c r="D49" s="14"/>
      <c r="E49" s="14" t="s">
        <v>63</v>
      </c>
      <c r="F49" s="14" t="s">
        <v>48</v>
      </c>
      <c r="G49" s="14" t="s">
        <v>44</v>
      </c>
      <c r="H49" s="14"/>
      <c r="I49" s="14" t="s">
        <v>47</v>
      </c>
      <c r="J49" s="65" t="s">
        <v>43</v>
      </c>
      <c r="K49" s="14" t="s">
        <v>42</v>
      </c>
      <c r="L49" s="66" t="s">
        <v>45</v>
      </c>
      <c r="M49" s="14" t="s">
        <v>46</v>
      </c>
      <c r="N49" s="67" t="s">
        <v>69</v>
      </c>
      <c r="O49" s="66" t="s">
        <v>69</v>
      </c>
      <c r="P49" s="62" t="s">
        <v>70</v>
      </c>
      <c r="Q49" s="62" t="s">
        <v>71</v>
      </c>
      <c r="R49" s="62" t="s">
        <v>71</v>
      </c>
      <c r="S49" s="62" t="s">
        <v>71</v>
      </c>
      <c r="T49" s="62" t="s">
        <v>71</v>
      </c>
      <c r="U49" s="62" t="s">
        <v>71</v>
      </c>
      <c r="V49" s="62" t="s">
        <v>71</v>
      </c>
      <c r="W49" s="62" t="s">
        <v>71</v>
      </c>
      <c r="X49" s="5"/>
      <c r="Y49" s="14" t="s">
        <v>61</v>
      </c>
    </row>
    <row r="50" spans="1:25" s="11" customFormat="1" ht="15" thickBot="1">
      <c r="A50" s="14"/>
      <c r="B50" s="16"/>
      <c r="C50" s="17"/>
      <c r="D50" s="14"/>
      <c r="E50" s="14"/>
      <c r="F50" s="14"/>
      <c r="G50" s="14"/>
      <c r="H50" s="14"/>
      <c r="I50" s="14" t="s">
        <v>6</v>
      </c>
      <c r="J50" s="18" t="s">
        <v>6</v>
      </c>
      <c r="K50" s="19" t="s">
        <v>6</v>
      </c>
      <c r="L50" s="20" t="s">
        <v>6</v>
      </c>
      <c r="M50" s="14" t="s">
        <v>6</v>
      </c>
      <c r="N50" s="68"/>
      <c r="O50" s="20" t="s">
        <v>6</v>
      </c>
      <c r="P50" s="62"/>
      <c r="Q50" s="62"/>
      <c r="R50" s="62"/>
      <c r="S50" s="62"/>
      <c r="T50" s="62"/>
      <c r="U50" s="62"/>
      <c r="V50" s="62"/>
      <c r="W50" s="62"/>
      <c r="X50" s="5"/>
      <c r="Y50" s="14"/>
    </row>
    <row r="51" spans="1:25" s="11" customFormat="1" ht="15.75" thickBot="1" thickTop="1">
      <c r="A51" s="14"/>
      <c r="B51" s="16"/>
      <c r="C51" s="17"/>
      <c r="D51" s="14"/>
      <c r="E51" s="14"/>
      <c r="F51" s="14"/>
      <c r="G51" s="14"/>
      <c r="H51" s="14"/>
      <c r="I51" s="14" t="s">
        <v>6</v>
      </c>
      <c r="J51" s="18" t="s">
        <v>6</v>
      </c>
      <c r="K51" s="19" t="s">
        <v>6</v>
      </c>
      <c r="L51" s="20" t="s">
        <v>6</v>
      </c>
      <c r="M51" s="14" t="s">
        <v>6</v>
      </c>
      <c r="N51" s="68"/>
      <c r="O51" s="20" t="s">
        <v>6</v>
      </c>
      <c r="P51" s="62"/>
      <c r="Q51" s="62"/>
      <c r="R51" s="62"/>
      <c r="S51" s="62"/>
      <c r="T51" s="62"/>
      <c r="U51" s="62"/>
      <c r="V51" s="62"/>
      <c r="W51" s="62"/>
      <c r="X51" s="5"/>
      <c r="Y51" s="14"/>
    </row>
    <row r="52" spans="1:25" s="11" customFormat="1" ht="2.25" customHeight="1" thickTop="1">
      <c r="A52" s="24"/>
      <c r="B52" s="21" t="s">
        <v>34</v>
      </c>
      <c r="C52" s="22"/>
      <c r="D52" s="21" t="s">
        <v>34</v>
      </c>
      <c r="E52" s="21"/>
      <c r="F52" s="21" t="s">
        <v>34</v>
      </c>
      <c r="G52" s="21"/>
      <c r="H52" s="21"/>
      <c r="I52" s="21" t="s">
        <v>49</v>
      </c>
      <c r="J52" s="23">
        <f>+J45+K45+L45+M45</f>
        <v>0</v>
      </c>
      <c r="K52" s="21"/>
      <c r="L52" s="21"/>
      <c r="M52" s="21"/>
      <c r="N52" s="21"/>
      <c r="O52" s="21"/>
      <c r="P52" s="21"/>
      <c r="Q52" s="21"/>
      <c r="R52" s="21"/>
      <c r="S52" s="21"/>
      <c r="T52" s="21"/>
      <c r="U52" s="21"/>
      <c r="V52" s="21"/>
      <c r="W52" s="21"/>
      <c r="X52" s="5"/>
      <c r="Y52" s="24"/>
    </row>
    <row r="53" spans="1:25" s="11" customFormat="1" ht="2.25" customHeight="1">
      <c r="A53" s="24"/>
      <c r="B53" s="21" t="s">
        <v>34</v>
      </c>
      <c r="C53" s="22"/>
      <c r="D53" s="21" t="s">
        <v>34</v>
      </c>
      <c r="E53" s="21"/>
      <c r="F53" s="21" t="s">
        <v>34</v>
      </c>
      <c r="G53" s="21"/>
      <c r="H53" s="21"/>
      <c r="I53" s="21" t="s">
        <v>49</v>
      </c>
      <c r="J53" s="23">
        <f>+J46+K46+L46+M46</f>
        <v>0</v>
      </c>
      <c r="K53" s="21"/>
      <c r="L53" s="21"/>
      <c r="M53" s="21"/>
      <c r="N53" s="21"/>
      <c r="O53" s="21"/>
      <c r="P53" s="21"/>
      <c r="Q53" s="21"/>
      <c r="R53" s="21"/>
      <c r="S53" s="21"/>
      <c r="T53" s="21"/>
      <c r="U53" s="21"/>
      <c r="V53" s="21"/>
      <c r="W53" s="21"/>
      <c r="X53" s="5"/>
      <c r="Y53" s="24"/>
    </row>
    <row r="54" spans="1:25" s="11" customFormat="1" ht="12.75">
      <c r="A54" s="55"/>
      <c r="B54" s="56"/>
      <c r="C54" s="57">
        <f>SUMIF('Fees Table 2024'!$A$85:$A$115,B54,'Fees Table 2024'!$D$85:$D$115)</f>
        <v>0</v>
      </c>
      <c r="D54" s="58"/>
      <c r="E54" s="56"/>
      <c r="F54" s="56"/>
      <c r="G54" s="58"/>
      <c r="H54" s="59">
        <f>SUMIF('Fees Table 2024'!$A$118:$A$125,E54,'Fees Table 2024'!$B$118:$D$125)</f>
        <v>0</v>
      </c>
      <c r="I54" s="63">
        <f>+J54+K54+M54+L54</f>
        <v>0</v>
      </c>
      <c r="J54" s="63">
        <f>IF(C54&lt;=1,(SUMIF('Fees Table 2024'!$A$85:$A$115,B54,'Fees Table 2024'!$C$85:$C$115)),(SUMIF('Fees Table 2024'!$A$85:$A$115,B54,'Fees Table 2024'!$C$85:$C$115)*G54))+(IF(D54="X",'Fees Table 2024'!$C$29,0))</f>
        <v>0</v>
      </c>
      <c r="K54" s="63">
        <f>SUMIF('Fees Table 2024'!$A$85:$A$115,'Fees Calculator'!B54,'Fees Table 2024'!$B$85:$B$115)-L54</f>
        <v>0</v>
      </c>
      <c r="L54" s="63">
        <f>IF(H54&lt;=1,0,(ROUND((SUMIF('Fees Table 2024'!$A$85:$A$115,'Fees Calculator'!B54,'Fees Table 2024'!$B$85:$B$115)*'Fees Table 2024'!$C$49),0)))</f>
        <v>0</v>
      </c>
      <c r="M54" s="63">
        <f>+O54+P54+Q54+R54+S54+T54+U54+V54+W54</f>
        <v>0</v>
      </c>
      <c r="N54" s="64"/>
      <c r="O54" s="77">
        <f>+N54*$N$48</f>
        <v>0</v>
      </c>
      <c r="P54" s="64"/>
      <c r="Q54" s="64"/>
      <c r="R54" s="64"/>
      <c r="S54" s="64"/>
      <c r="T54" s="64"/>
      <c r="U54" s="64"/>
      <c r="V54" s="64"/>
      <c r="W54" s="64"/>
      <c r="X54" s="5"/>
      <c r="Y54" s="56"/>
    </row>
    <row r="55" spans="1:25" s="11" customFormat="1" ht="12.75">
      <c r="A55" s="55"/>
      <c r="B55" s="56"/>
      <c r="C55" s="57">
        <f>SUMIF('Fees Table 2024'!$A$85:$A$115,B55,'Fees Table 2024'!$D$85:$D$115)</f>
        <v>0</v>
      </c>
      <c r="D55" s="58"/>
      <c r="E55" s="56"/>
      <c r="F55" s="56"/>
      <c r="G55" s="58"/>
      <c r="H55" s="59">
        <f>SUMIF('Fees Table 2024'!$A$118:$A$125,E55,'Fees Table 2024'!$B$118:$D$125)</f>
        <v>0</v>
      </c>
      <c r="I55" s="63">
        <f>+J55+K55+M55+L55</f>
        <v>0</v>
      </c>
      <c r="J55" s="63">
        <f>IF(C55&lt;=1,(SUMIF('Fees Table 2024'!$A$85:$A$115,B55,'Fees Table 2024'!$C$85:$C$115)),(SUMIF('Fees Table 2024'!$A$85:$A$115,B55,'Fees Table 2024'!$C$85:$C$115)*G55))+(IF(D55="X",'Fees Table 2024'!$C$29,0))</f>
        <v>0</v>
      </c>
      <c r="K55" s="63">
        <f>SUMIF('Fees Table 2024'!$A$85:$A$115,'Fees Calculator'!B55,'Fees Table 2024'!$B$85:$B$115)-L55</f>
        <v>0</v>
      </c>
      <c r="L55" s="63">
        <f>IF(H55&lt;=1,0,(ROUND((SUMIF('Fees Table 2024'!$A$85:$A$115,'Fees Calculator'!B55,'Fees Table 2024'!$B$85:$B$115)*'Fees Table 2024'!$C$49),0)))</f>
        <v>0</v>
      </c>
      <c r="M55" s="63">
        <f>+O55+P55+Q55+R55+S55+T55+U55+V55+W55</f>
        <v>0</v>
      </c>
      <c r="N55" s="64"/>
      <c r="O55" s="77">
        <f>+N55*$N$48</f>
        <v>0</v>
      </c>
      <c r="P55" s="64"/>
      <c r="Q55" s="64"/>
      <c r="R55" s="64"/>
      <c r="S55" s="64"/>
      <c r="T55" s="64"/>
      <c r="U55" s="64"/>
      <c r="V55" s="64"/>
      <c r="W55" s="64"/>
      <c r="X55" s="5"/>
      <c r="Y55" s="56"/>
    </row>
    <row r="56" spans="1:25" s="11" customFormat="1" ht="12.75">
      <c r="A56" s="55"/>
      <c r="B56" s="56"/>
      <c r="C56" s="57">
        <f>SUMIF('Fees Table 2024'!$A$85:$A$115,B56,'Fees Table 2024'!$D$85:$D$115)</f>
        <v>0</v>
      </c>
      <c r="D56" s="58"/>
      <c r="E56" s="56"/>
      <c r="F56" s="56"/>
      <c r="G56" s="58"/>
      <c r="H56" s="59">
        <f>SUMIF('Fees Table 2024'!$A$118:$A$125,E56,'Fees Table 2024'!$B$118:$D$125)</f>
        <v>0</v>
      </c>
      <c r="I56" s="63">
        <f>+J56+K56+M56+L56</f>
        <v>0</v>
      </c>
      <c r="J56" s="63">
        <f>IF(C56&lt;=1,(SUMIF('Fees Table 2024'!$A$85:$A$115,B56,'Fees Table 2024'!$C$85:$C$115)),(SUMIF('Fees Table 2024'!$A$85:$A$115,B56,'Fees Table 2024'!$C$85:$C$115)*G56))+(IF(D56="X",'Fees Table 2024'!$C$29,0))</f>
        <v>0</v>
      </c>
      <c r="K56" s="63">
        <f>SUMIF('Fees Table 2024'!$A$85:$A$115,'Fees Calculator'!B56,'Fees Table 2024'!$B$85:$B$115)-L56</f>
        <v>0</v>
      </c>
      <c r="L56" s="63">
        <f>IF(H56&lt;=1,0,(ROUND((SUMIF('Fees Table 2024'!$A$85:$A$115,'Fees Calculator'!B56,'Fees Table 2024'!$B$85:$B$115)*'Fees Table 2024'!$C$49),0)))</f>
        <v>0</v>
      </c>
      <c r="M56" s="63">
        <f>+O56+P56+Q56+R56+S56+T56+U56+V56+W56</f>
        <v>0</v>
      </c>
      <c r="N56" s="64"/>
      <c r="O56" s="77">
        <f>+N56*$N$48</f>
        <v>0</v>
      </c>
      <c r="P56" s="64"/>
      <c r="Q56" s="64"/>
      <c r="R56" s="64"/>
      <c r="S56" s="64"/>
      <c r="T56" s="64"/>
      <c r="U56" s="64"/>
      <c r="V56" s="64"/>
      <c r="W56" s="64"/>
      <c r="X56" s="5"/>
      <c r="Y56" s="56"/>
    </row>
    <row r="57" spans="1:25" s="11" customFormat="1" ht="12.75">
      <c r="A57" s="55"/>
      <c r="B57" s="56"/>
      <c r="C57" s="57">
        <f>SUMIF('Fees Table 2024'!$A$85:$A$115,B57,'Fees Table 2024'!$D$85:$D$115)</f>
        <v>0</v>
      </c>
      <c r="D57" s="58"/>
      <c r="E57" s="56"/>
      <c r="F57" s="56"/>
      <c r="G57" s="58"/>
      <c r="H57" s="59">
        <f>SUMIF('Fees Table 2024'!$A$118:$A$125,E57,'Fees Table 2024'!$B$118:$D$125)</f>
        <v>0</v>
      </c>
      <c r="I57" s="63">
        <f>+J57+K57+M57+L57</f>
        <v>0</v>
      </c>
      <c r="J57" s="63">
        <f>IF(C57&lt;=1,(SUMIF('Fees Table 2024'!$A$85:$A$115,B57,'Fees Table 2024'!$C$85:$C$115)),(SUMIF('Fees Table 2024'!$A$85:$A$115,B57,'Fees Table 2024'!$C$85:$C$115)*G57))+(IF(D57="X",'Fees Table 2024'!$C$29,0))</f>
        <v>0</v>
      </c>
      <c r="K57" s="63">
        <f>SUMIF('Fees Table 2024'!$A$85:$A$115,'Fees Calculator'!B57,'Fees Table 2024'!$B$85:$B$115)-L57</f>
        <v>0</v>
      </c>
      <c r="L57" s="63">
        <f>IF(H57&lt;=1,0,(ROUND((SUMIF('Fees Table 2024'!$A$85:$A$115,'Fees Calculator'!B57,'Fees Table 2024'!$B$85:$B$115)*'Fees Table 2024'!$C$49),0)))</f>
        <v>0</v>
      </c>
      <c r="M57" s="63">
        <f>+O57+P57+Q57+R57+S57+T57+U57+V57+W57</f>
        <v>0</v>
      </c>
      <c r="N57" s="64"/>
      <c r="O57" s="77">
        <f>+N57*$N$48</f>
        <v>0</v>
      </c>
      <c r="P57" s="64"/>
      <c r="Q57" s="64"/>
      <c r="R57" s="64"/>
      <c r="S57" s="64"/>
      <c r="T57" s="64"/>
      <c r="U57" s="64"/>
      <c r="V57" s="64"/>
      <c r="W57" s="64"/>
      <c r="X57" s="5"/>
      <c r="Y57" s="56"/>
    </row>
    <row r="58" spans="1:25" s="11" customFormat="1" ht="12.75">
      <c r="A58" s="55"/>
      <c r="B58" s="56"/>
      <c r="C58" s="57">
        <f>SUMIF('Fees Table 2024'!$A$85:$A$115,B58,'Fees Table 2024'!$D$85:$D$115)</f>
        <v>0</v>
      </c>
      <c r="D58" s="58"/>
      <c r="E58" s="56"/>
      <c r="F58" s="56"/>
      <c r="G58" s="58"/>
      <c r="H58" s="59">
        <f>SUMIF('Fees Table 2024'!$A$118:$A$125,E58,'Fees Table 2024'!$B$118:$D$125)</f>
        <v>0</v>
      </c>
      <c r="I58" s="63">
        <f>+J58+K58+M58+L58</f>
        <v>0</v>
      </c>
      <c r="J58" s="63">
        <f>IF(C58&lt;=1,(SUMIF('Fees Table 2024'!$A$85:$A$115,B58,'Fees Table 2024'!$C$85:$C$115)),(SUMIF('Fees Table 2024'!$A$85:$A$115,B58,'Fees Table 2024'!$C$85:$C$115)*G58))+(IF(D58="X",'Fees Table 2024'!$C$29,0))</f>
        <v>0</v>
      </c>
      <c r="K58" s="63">
        <f>SUMIF('Fees Table 2024'!$A$85:$A$115,'Fees Calculator'!B58,'Fees Table 2024'!$B$85:$B$115)-L58</f>
        <v>0</v>
      </c>
      <c r="L58" s="63">
        <f>IF(H58&lt;=1,0,(ROUND((SUMIF('Fees Table 2024'!$A$85:$A$115,'Fees Calculator'!B58,'Fees Table 2024'!$B$85:$B$115)*'Fees Table 2024'!$C$49),0)))</f>
        <v>0</v>
      </c>
      <c r="M58" s="63">
        <f>+O58+P58+Q58+R58+S58+T58+U58+V58+W58</f>
        <v>0</v>
      </c>
      <c r="N58" s="64"/>
      <c r="O58" s="77">
        <f>+N58*$N$48</f>
        <v>0</v>
      </c>
      <c r="P58" s="64"/>
      <c r="Q58" s="64"/>
      <c r="R58" s="64"/>
      <c r="S58" s="64"/>
      <c r="T58" s="64"/>
      <c r="U58" s="64"/>
      <c r="V58" s="64"/>
      <c r="W58" s="64"/>
      <c r="X58" s="5"/>
      <c r="Y58" s="56"/>
    </row>
    <row r="59" spans="1:25" s="11" customFormat="1" ht="12.75">
      <c r="A59" s="55"/>
      <c r="B59" s="56"/>
      <c r="C59" s="57">
        <f>SUMIF('Fees Table 2024'!$A$85:$A$115,B59,'Fees Table 2024'!$D$85:$D$115)</f>
        <v>0</v>
      </c>
      <c r="D59" s="58"/>
      <c r="E59" s="56"/>
      <c r="F59" s="56"/>
      <c r="G59" s="58"/>
      <c r="H59" s="59">
        <f>SUMIF('Fees Table 2024'!$A$118:$A$125,E59,'Fees Table 2024'!$B$118:$D$125)</f>
        <v>0</v>
      </c>
      <c r="I59" s="63">
        <f>+J59+K59+M59+L59</f>
        <v>0</v>
      </c>
      <c r="J59" s="63">
        <f>IF(C59&lt;=1,(SUMIF('Fees Table 2024'!$A$85:$A$115,B59,'Fees Table 2024'!$C$85:$C$115)),(SUMIF('Fees Table 2024'!$A$85:$A$115,B59,'Fees Table 2024'!$C$85:$C$115)*G59))+(IF(D59="X",'Fees Table 2024'!$C$29,0))</f>
        <v>0</v>
      </c>
      <c r="K59" s="63">
        <f>SUMIF('Fees Table 2024'!$A$85:$A$115,'Fees Calculator'!B59,'Fees Table 2024'!$B$85:$B$115)-L59</f>
        <v>0</v>
      </c>
      <c r="L59" s="63">
        <f>IF(H59&lt;=1,0,(ROUND((SUMIF('Fees Table 2024'!$A$85:$A$115,'Fees Calculator'!B59,'Fees Table 2024'!$B$85:$B$115)*'Fees Table 2024'!$C$49),0)))</f>
        <v>0</v>
      </c>
      <c r="M59" s="63">
        <f>+O59+P59+Q59+R59+S59+T59+U59+V59+W59</f>
        <v>0</v>
      </c>
      <c r="N59" s="64"/>
      <c r="O59" s="77">
        <f>+N59*$N$48</f>
        <v>0</v>
      </c>
      <c r="P59" s="64"/>
      <c r="Q59" s="64"/>
      <c r="R59" s="64"/>
      <c r="S59" s="64"/>
      <c r="T59" s="64"/>
      <c r="U59" s="64"/>
      <c r="V59" s="64"/>
      <c r="W59" s="64"/>
      <c r="X59" s="5"/>
      <c r="Y59" s="56"/>
    </row>
    <row r="60" spans="1:25" s="11" customFormat="1" ht="12.75">
      <c r="A60" s="55"/>
      <c r="B60" s="56"/>
      <c r="C60" s="57">
        <f>SUMIF('Fees Table 2024'!$A$85:$A$115,B60,'Fees Table 2024'!$D$85:$D$115)</f>
        <v>0</v>
      </c>
      <c r="D60" s="58"/>
      <c r="E60" s="56"/>
      <c r="F60" s="56"/>
      <c r="G60" s="58"/>
      <c r="H60" s="59">
        <f>SUMIF('Fees Table 2024'!$A$118:$A$125,E60,'Fees Table 2024'!$B$118:$D$125)</f>
        <v>0</v>
      </c>
      <c r="I60" s="63">
        <f>+J60+K60+M60+L60</f>
        <v>0</v>
      </c>
      <c r="J60" s="63">
        <f>IF(C60&lt;=1,(SUMIF('Fees Table 2024'!$A$85:$A$115,B60,'Fees Table 2024'!$C$85:$C$115)),(SUMIF('Fees Table 2024'!$A$85:$A$115,B60,'Fees Table 2024'!$C$85:$C$115)*G60))+(IF(D60="X",'Fees Table 2024'!$C$29,0))</f>
        <v>0</v>
      </c>
      <c r="K60" s="63">
        <f>SUMIF('Fees Table 2024'!$A$85:$A$115,'Fees Calculator'!B60,'Fees Table 2024'!$B$85:$B$115)-L60</f>
        <v>0</v>
      </c>
      <c r="L60" s="63">
        <f>IF(H60&lt;=1,0,(ROUND((SUMIF('Fees Table 2024'!$A$85:$A$115,'Fees Calculator'!B60,'Fees Table 2024'!$B$85:$B$115)*'Fees Table 2024'!$C$49),0)))</f>
        <v>0</v>
      </c>
      <c r="M60" s="63">
        <f>+O60+P60+Q60+R60+S60+T60+U60+V60+W60</f>
        <v>0</v>
      </c>
      <c r="N60" s="64"/>
      <c r="O60" s="77">
        <f>+N60*$N$48</f>
        <v>0</v>
      </c>
      <c r="P60" s="64"/>
      <c r="Q60" s="64"/>
      <c r="R60" s="64"/>
      <c r="S60" s="64"/>
      <c r="T60" s="64"/>
      <c r="U60" s="64"/>
      <c r="V60" s="64"/>
      <c r="W60" s="64"/>
      <c r="X60" s="5"/>
      <c r="Y60" s="56"/>
    </row>
    <row r="61" spans="1:25" s="11" customFormat="1" ht="12.75">
      <c r="A61" s="55"/>
      <c r="B61" s="56"/>
      <c r="C61" s="57">
        <f>SUMIF('Fees Table 2024'!$A$85:$A$115,B61,'Fees Table 2024'!$D$85:$D$115)</f>
        <v>0</v>
      </c>
      <c r="D61" s="58"/>
      <c r="E61" s="56"/>
      <c r="F61" s="56"/>
      <c r="G61" s="58"/>
      <c r="H61" s="59">
        <f>SUMIF('Fees Table 2024'!$A$118:$A$125,E61,'Fees Table 2024'!$B$118:$D$125)</f>
        <v>0</v>
      </c>
      <c r="I61" s="63">
        <f>+J61+K61+M61+L61</f>
        <v>0</v>
      </c>
      <c r="J61" s="63">
        <f>IF(C61&lt;=1,(SUMIF('Fees Table 2024'!$A$85:$A$115,B61,'Fees Table 2024'!$C$85:$C$115)),(SUMIF('Fees Table 2024'!$A$85:$A$115,B61,'Fees Table 2024'!$C$85:$C$115)*G61))+(IF(D61="X",'Fees Table 2024'!$C$29,0))</f>
        <v>0</v>
      </c>
      <c r="K61" s="63">
        <f>SUMIF('Fees Table 2024'!$A$85:$A$115,'Fees Calculator'!B61,'Fees Table 2024'!$B$85:$B$115)-L61</f>
        <v>0</v>
      </c>
      <c r="L61" s="63">
        <f>IF(H61&lt;=1,0,(ROUND((SUMIF('Fees Table 2024'!$A$85:$A$115,'Fees Calculator'!B61,'Fees Table 2024'!$B$85:$B$115)*'Fees Table 2024'!$C$49),0)))</f>
        <v>0</v>
      </c>
      <c r="M61" s="63">
        <f>+O61+P61+Q61+R61+S61+T61+U61+V61+W61</f>
        <v>0</v>
      </c>
      <c r="N61" s="64"/>
      <c r="O61" s="77">
        <f>+N61*$N$48</f>
        <v>0</v>
      </c>
      <c r="P61" s="64"/>
      <c r="Q61" s="64"/>
      <c r="R61" s="64"/>
      <c r="S61" s="64"/>
      <c r="T61" s="64"/>
      <c r="U61" s="64"/>
      <c r="V61" s="64"/>
      <c r="W61" s="64"/>
      <c r="X61" s="5"/>
      <c r="Y61" s="56"/>
    </row>
    <row r="62" spans="1:25" s="11" customFormat="1" ht="12.75">
      <c r="A62" s="55"/>
      <c r="B62" s="56"/>
      <c r="C62" s="57"/>
      <c r="D62" s="58"/>
      <c r="E62" s="56"/>
      <c r="F62" s="56"/>
      <c r="G62" s="58"/>
      <c r="H62" s="59">
        <f>SUMIF('Fees Table 2024'!$A$118:$A$125,E62,'Fees Table 2024'!$B$118:$D$125)</f>
        <v>0</v>
      </c>
      <c r="I62" s="63">
        <f aca="true" t="shared" si="1" ref="I62:I75">+J62+K62+M62+L62</f>
        <v>0</v>
      </c>
      <c r="J62" s="63">
        <f>IF(C62&lt;=1,(SUMIF('Fees Table 2024'!$A$85:$A$115,B62,'Fees Table 2024'!$C$85:$C$115)),(SUMIF('Fees Table 2024'!$A$85:$A$115,B62,'Fees Table 2024'!$C$85:$C$115)*G62))+(IF(D62="X",'Fees Table 2024'!$C$29,0))</f>
        <v>0</v>
      </c>
      <c r="K62" s="63">
        <f>SUMIF('Fees Table 2024'!$A$85:$A$115,'Fees Calculator'!B62,'Fees Table 2024'!$B$85:$B$115)-L62</f>
        <v>0</v>
      </c>
      <c r="L62" s="63">
        <f>IF(H62&lt;=1,0,(ROUND((SUMIF('Fees Table 2024'!$A$85:$A$115,'Fees Calculator'!B62,'Fees Table 2024'!$B$85:$B$115)*'Fees Table 2024'!$C$49),0)))</f>
        <v>0</v>
      </c>
      <c r="M62" s="63">
        <f aca="true" t="shared" si="2" ref="M62:M75">+O62+P62+Q62+R62+S62+T62+U62+V62+W62</f>
        <v>0</v>
      </c>
      <c r="N62" s="64"/>
      <c r="O62" s="77">
        <f aca="true" t="shared" si="3" ref="O62:O75">+N62*$N$48</f>
        <v>0</v>
      </c>
      <c r="P62" s="64"/>
      <c r="Q62" s="64"/>
      <c r="R62" s="64"/>
      <c r="S62" s="64"/>
      <c r="T62" s="64"/>
      <c r="U62" s="64"/>
      <c r="V62" s="64"/>
      <c r="W62" s="64"/>
      <c r="X62" s="5"/>
      <c r="Y62" s="56"/>
    </row>
    <row r="63" spans="1:25" s="11" customFormat="1" ht="12.75">
      <c r="A63" s="55"/>
      <c r="B63" s="56"/>
      <c r="C63" s="57"/>
      <c r="D63" s="58"/>
      <c r="E63" s="56"/>
      <c r="F63" s="56"/>
      <c r="G63" s="58"/>
      <c r="H63" s="59">
        <f>SUMIF('Fees Table 2024'!$A$118:$A$125,E63,'Fees Table 2024'!$B$118:$D$125)</f>
        <v>0</v>
      </c>
      <c r="I63" s="63">
        <f t="shared" si="1"/>
        <v>0</v>
      </c>
      <c r="J63" s="63">
        <f>IF(C63&lt;=1,(SUMIF('Fees Table 2024'!$A$85:$A$115,B63,'Fees Table 2024'!$C$85:$C$115)),(SUMIF('Fees Table 2024'!$A$85:$A$115,B63,'Fees Table 2024'!$C$85:$C$115)*G63))+(IF(D63="X",'Fees Table 2024'!$C$29,0))</f>
        <v>0</v>
      </c>
      <c r="K63" s="63">
        <f>SUMIF('Fees Table 2024'!$A$85:$A$115,'Fees Calculator'!B63,'Fees Table 2024'!$B$85:$B$115)-L63</f>
        <v>0</v>
      </c>
      <c r="L63" s="63">
        <f>IF(H63&lt;=1,0,(ROUND((SUMIF('Fees Table 2024'!$A$85:$A$115,'Fees Calculator'!B63,'Fees Table 2024'!$B$85:$B$115)*'Fees Table 2024'!$C$49),0)))</f>
        <v>0</v>
      </c>
      <c r="M63" s="63">
        <f t="shared" si="2"/>
        <v>0</v>
      </c>
      <c r="N63" s="64"/>
      <c r="O63" s="77">
        <f t="shared" si="3"/>
        <v>0</v>
      </c>
      <c r="P63" s="64"/>
      <c r="Q63" s="64"/>
      <c r="R63" s="64"/>
      <c r="S63" s="64"/>
      <c r="T63" s="64"/>
      <c r="U63" s="64"/>
      <c r="V63" s="64"/>
      <c r="W63" s="64"/>
      <c r="X63" s="5"/>
      <c r="Y63" s="56"/>
    </row>
    <row r="64" spans="1:25" s="11" customFormat="1" ht="12.75">
      <c r="A64" s="55"/>
      <c r="B64" s="56"/>
      <c r="C64" s="57"/>
      <c r="D64" s="58"/>
      <c r="E64" s="56"/>
      <c r="F64" s="56"/>
      <c r="G64" s="58"/>
      <c r="H64" s="59">
        <f>SUMIF('Fees Table 2024'!$A$118:$A$125,E64,'Fees Table 2024'!$B$118:$D$125)</f>
        <v>0</v>
      </c>
      <c r="I64" s="63">
        <f t="shared" si="1"/>
        <v>0</v>
      </c>
      <c r="J64" s="63">
        <f>IF(C64&lt;=1,(SUMIF('Fees Table 2024'!$A$85:$A$115,B64,'Fees Table 2024'!$C$85:$C$115)),(SUMIF('Fees Table 2024'!$A$85:$A$115,B64,'Fees Table 2024'!$C$85:$C$115)*G64))+(IF(D64="X",'Fees Table 2024'!$C$29,0))</f>
        <v>0</v>
      </c>
      <c r="K64" s="63">
        <f>SUMIF('Fees Table 2024'!$A$85:$A$115,'Fees Calculator'!B64,'Fees Table 2024'!$B$85:$B$115)-L64</f>
        <v>0</v>
      </c>
      <c r="L64" s="63">
        <f>IF(H64&lt;=1,0,(ROUND((SUMIF('Fees Table 2024'!$A$85:$A$115,'Fees Calculator'!B64,'Fees Table 2024'!$B$85:$B$115)*'Fees Table 2024'!$C$49),0)))</f>
        <v>0</v>
      </c>
      <c r="M64" s="63">
        <f t="shared" si="2"/>
        <v>0</v>
      </c>
      <c r="N64" s="64"/>
      <c r="O64" s="77">
        <f t="shared" si="3"/>
        <v>0</v>
      </c>
      <c r="P64" s="64"/>
      <c r="Q64" s="64"/>
      <c r="R64" s="64"/>
      <c r="S64" s="64"/>
      <c r="T64" s="64"/>
      <c r="U64" s="64"/>
      <c r="V64" s="64"/>
      <c r="W64" s="64"/>
      <c r="X64" s="5"/>
      <c r="Y64" s="56"/>
    </row>
    <row r="65" spans="1:25" s="11" customFormat="1" ht="12.75">
      <c r="A65" s="55"/>
      <c r="B65" s="56"/>
      <c r="C65" s="57"/>
      <c r="D65" s="58"/>
      <c r="E65" s="56"/>
      <c r="F65" s="56"/>
      <c r="G65" s="58"/>
      <c r="H65" s="59">
        <f>SUMIF('Fees Table 2024'!$A$118:$A$125,E65,'Fees Table 2024'!$B$118:$D$125)</f>
        <v>0</v>
      </c>
      <c r="I65" s="63">
        <f t="shared" si="1"/>
        <v>0</v>
      </c>
      <c r="J65" s="63">
        <f>IF(C65&lt;=1,(SUMIF('Fees Table 2024'!$A$85:$A$115,B65,'Fees Table 2024'!$C$85:$C$115)),(SUMIF('Fees Table 2024'!$A$85:$A$115,B65,'Fees Table 2024'!$C$85:$C$115)*G65))+(IF(D65="X",'Fees Table 2024'!$C$29,0))</f>
        <v>0</v>
      </c>
      <c r="K65" s="63">
        <f>SUMIF('Fees Table 2024'!$A$85:$A$115,'Fees Calculator'!B65,'Fees Table 2024'!$B$85:$B$115)-L65</f>
        <v>0</v>
      </c>
      <c r="L65" s="63">
        <f>IF(H65&lt;=1,0,(ROUND((SUMIF('Fees Table 2024'!$A$85:$A$115,'Fees Calculator'!B65,'Fees Table 2024'!$B$85:$B$115)*'Fees Table 2024'!$C$49),0)))</f>
        <v>0</v>
      </c>
      <c r="M65" s="63">
        <f t="shared" si="2"/>
        <v>0</v>
      </c>
      <c r="N65" s="64"/>
      <c r="O65" s="77">
        <f t="shared" si="3"/>
        <v>0</v>
      </c>
      <c r="P65" s="64"/>
      <c r="Q65" s="64"/>
      <c r="R65" s="64"/>
      <c r="S65" s="64"/>
      <c r="T65" s="64"/>
      <c r="U65" s="64"/>
      <c r="V65" s="64"/>
      <c r="W65" s="64"/>
      <c r="X65" s="5"/>
      <c r="Y65" s="56"/>
    </row>
    <row r="66" spans="1:25" s="11" customFormat="1" ht="12.75">
      <c r="A66" s="55"/>
      <c r="B66" s="56"/>
      <c r="C66" s="57"/>
      <c r="D66" s="58"/>
      <c r="E66" s="56"/>
      <c r="F66" s="56"/>
      <c r="G66" s="58"/>
      <c r="H66" s="59">
        <f>SUMIF('Fees Table 2024'!$A$118:$A$125,E66,'Fees Table 2024'!$B$118:$D$125)</f>
        <v>0</v>
      </c>
      <c r="I66" s="63">
        <f t="shared" si="1"/>
        <v>0</v>
      </c>
      <c r="J66" s="63">
        <f>IF(C66&lt;=1,(SUMIF('Fees Table 2024'!$A$85:$A$115,B66,'Fees Table 2024'!$C$85:$C$115)),(SUMIF('Fees Table 2024'!$A$85:$A$115,B66,'Fees Table 2024'!$C$85:$C$115)*G66))+(IF(D66="X",'Fees Table 2024'!$C$29,0))</f>
        <v>0</v>
      </c>
      <c r="K66" s="63">
        <f>SUMIF('Fees Table 2024'!$A$85:$A$115,'Fees Calculator'!B66,'Fees Table 2024'!$B$85:$B$115)-L66</f>
        <v>0</v>
      </c>
      <c r="L66" s="63">
        <f>IF(H66&lt;=1,0,(ROUND((SUMIF('Fees Table 2024'!$A$85:$A$115,'Fees Calculator'!B66,'Fees Table 2024'!$B$85:$B$115)*'Fees Table 2024'!$C$49),0)))</f>
        <v>0</v>
      </c>
      <c r="M66" s="63">
        <f t="shared" si="2"/>
        <v>0</v>
      </c>
      <c r="N66" s="64"/>
      <c r="O66" s="77">
        <f t="shared" si="3"/>
        <v>0</v>
      </c>
      <c r="P66" s="64"/>
      <c r="Q66" s="64"/>
      <c r="R66" s="64"/>
      <c r="S66" s="64"/>
      <c r="T66" s="64"/>
      <c r="U66" s="64"/>
      <c r="V66" s="64"/>
      <c r="W66" s="64"/>
      <c r="X66" s="5"/>
      <c r="Y66" s="56"/>
    </row>
    <row r="67" spans="1:25" s="11" customFormat="1" ht="12.75">
      <c r="A67" s="55"/>
      <c r="B67" s="56"/>
      <c r="C67" s="57"/>
      <c r="D67" s="58"/>
      <c r="E67" s="56"/>
      <c r="F67" s="56"/>
      <c r="G67" s="58"/>
      <c r="H67" s="59">
        <f>SUMIF('Fees Table 2024'!$A$118:$A$125,E67,'Fees Table 2024'!$B$118:$D$125)</f>
        <v>0</v>
      </c>
      <c r="I67" s="63">
        <f t="shared" si="1"/>
        <v>0</v>
      </c>
      <c r="J67" s="63">
        <f>IF(C67&lt;=1,(SUMIF('Fees Table 2024'!$A$85:$A$115,B67,'Fees Table 2024'!$C$85:$C$115)),(SUMIF('Fees Table 2024'!$A$85:$A$115,B67,'Fees Table 2024'!$C$85:$C$115)*G67))+(IF(D67="X",'Fees Table 2024'!$C$29,0))</f>
        <v>0</v>
      </c>
      <c r="K67" s="63">
        <f>SUMIF('Fees Table 2024'!$A$85:$A$115,'Fees Calculator'!B67,'Fees Table 2024'!$B$85:$B$115)-L67</f>
        <v>0</v>
      </c>
      <c r="L67" s="63">
        <f>IF(H67&lt;=1,0,(ROUND((SUMIF('Fees Table 2024'!$A$85:$A$115,'Fees Calculator'!B67,'Fees Table 2024'!$B$85:$B$115)*'Fees Table 2024'!$C$49),0)))</f>
        <v>0</v>
      </c>
      <c r="M67" s="63">
        <f t="shared" si="2"/>
        <v>0</v>
      </c>
      <c r="N67" s="64"/>
      <c r="O67" s="77">
        <f t="shared" si="3"/>
        <v>0</v>
      </c>
      <c r="P67" s="64"/>
      <c r="Q67" s="64"/>
      <c r="R67" s="64"/>
      <c r="S67" s="64"/>
      <c r="T67" s="64"/>
      <c r="U67" s="64"/>
      <c r="V67" s="64"/>
      <c r="W67" s="64"/>
      <c r="X67" s="5"/>
      <c r="Y67" s="56"/>
    </row>
    <row r="68" spans="1:25" s="11" customFormat="1" ht="12.75">
      <c r="A68" s="55"/>
      <c r="B68" s="56"/>
      <c r="C68" s="57"/>
      <c r="D68" s="58"/>
      <c r="E68" s="56"/>
      <c r="F68" s="56"/>
      <c r="G68" s="58"/>
      <c r="H68" s="59">
        <f>SUMIF('Fees Table 2024'!$A$118:$A$125,E68,'Fees Table 2024'!$B$118:$D$125)</f>
        <v>0</v>
      </c>
      <c r="I68" s="63">
        <f t="shared" si="1"/>
        <v>0</v>
      </c>
      <c r="J68" s="63">
        <f>IF(C68&lt;=1,(SUMIF('Fees Table 2024'!$A$85:$A$115,B68,'Fees Table 2024'!$C$85:$C$115)),(SUMIF('Fees Table 2024'!$A$85:$A$115,B68,'Fees Table 2024'!$C$85:$C$115)*G68))+(IF(D68="X",'Fees Table 2024'!$C$29,0))</f>
        <v>0</v>
      </c>
      <c r="K68" s="63">
        <f>SUMIF('Fees Table 2024'!$A$85:$A$115,'Fees Calculator'!B68,'Fees Table 2024'!$B$85:$B$115)-L68</f>
        <v>0</v>
      </c>
      <c r="L68" s="63">
        <f>IF(H68&lt;=1,0,(ROUND((SUMIF('Fees Table 2024'!$A$85:$A$115,'Fees Calculator'!B68,'Fees Table 2024'!$B$85:$B$115)*'Fees Table 2024'!$C$49),0)))</f>
        <v>0</v>
      </c>
      <c r="M68" s="63">
        <f t="shared" si="2"/>
        <v>0</v>
      </c>
      <c r="N68" s="64"/>
      <c r="O68" s="77">
        <f t="shared" si="3"/>
        <v>0</v>
      </c>
      <c r="P68" s="64"/>
      <c r="Q68" s="64"/>
      <c r="R68" s="64"/>
      <c r="S68" s="64"/>
      <c r="T68" s="64"/>
      <c r="U68" s="64"/>
      <c r="V68" s="64"/>
      <c r="W68" s="64"/>
      <c r="X68" s="5"/>
      <c r="Y68" s="56"/>
    </row>
    <row r="69" spans="1:25" s="11" customFormat="1" ht="12.75">
      <c r="A69" s="55"/>
      <c r="B69" s="56"/>
      <c r="C69" s="57"/>
      <c r="D69" s="58"/>
      <c r="E69" s="56"/>
      <c r="F69" s="56"/>
      <c r="G69" s="58"/>
      <c r="H69" s="59">
        <f>SUMIF('Fees Table 2024'!$A$118:$A$125,E69,'Fees Table 2024'!$B$118:$D$125)</f>
        <v>0</v>
      </c>
      <c r="I69" s="63">
        <f t="shared" si="1"/>
        <v>0</v>
      </c>
      <c r="J69" s="63">
        <f>IF(C69&lt;=1,(SUMIF('Fees Table 2024'!$A$85:$A$115,B69,'Fees Table 2024'!$C$85:$C$115)),(SUMIF('Fees Table 2024'!$A$85:$A$115,B69,'Fees Table 2024'!$C$85:$C$115)*G69))+(IF(D69="X",'Fees Table 2024'!$C$29,0))</f>
        <v>0</v>
      </c>
      <c r="K69" s="63">
        <f>SUMIF('Fees Table 2024'!$A$85:$A$115,'Fees Calculator'!B69,'Fees Table 2024'!$B$85:$B$115)-L69</f>
        <v>0</v>
      </c>
      <c r="L69" s="63">
        <f>IF(H69&lt;=1,0,(ROUND((SUMIF('Fees Table 2024'!$A$85:$A$115,'Fees Calculator'!B69,'Fees Table 2024'!$B$85:$B$115)*'Fees Table 2024'!$C$49),0)))</f>
        <v>0</v>
      </c>
      <c r="M69" s="63">
        <f>+O69+P69+Q69+R69+S69+T69+U69+V69+W69</f>
        <v>0</v>
      </c>
      <c r="N69" s="64"/>
      <c r="O69" s="77">
        <f t="shared" si="3"/>
        <v>0</v>
      </c>
      <c r="P69" s="64"/>
      <c r="Q69" s="64"/>
      <c r="R69" s="64"/>
      <c r="S69" s="64"/>
      <c r="T69" s="64"/>
      <c r="U69" s="64"/>
      <c r="V69" s="64"/>
      <c r="W69" s="64"/>
      <c r="X69" s="5"/>
      <c r="Y69" s="56"/>
    </row>
    <row r="70" spans="1:25" s="11" customFormat="1" ht="12.75">
      <c r="A70" s="55"/>
      <c r="B70" s="56"/>
      <c r="C70" s="57"/>
      <c r="D70" s="58"/>
      <c r="E70" s="56"/>
      <c r="F70" s="56"/>
      <c r="G70" s="58"/>
      <c r="H70" s="59">
        <f>SUMIF('Fees Table 2024'!$A$118:$A$125,E70,'Fees Table 2024'!$B$118:$D$125)</f>
        <v>0</v>
      </c>
      <c r="I70" s="63">
        <f t="shared" si="1"/>
        <v>0</v>
      </c>
      <c r="J70" s="63">
        <f>IF(C70&lt;=1,(SUMIF('Fees Table 2024'!$A$85:$A$115,B70,'Fees Table 2024'!$C$85:$C$115)),(SUMIF('Fees Table 2024'!$A$85:$A$115,B70,'Fees Table 2024'!$C$85:$C$115)*G70))+(IF(D70="X",'Fees Table 2024'!$C$29,0))</f>
        <v>0</v>
      </c>
      <c r="K70" s="63">
        <f>SUMIF('Fees Table 2024'!$A$85:$A$115,'Fees Calculator'!B70,'Fees Table 2024'!$B$85:$B$115)-L70</f>
        <v>0</v>
      </c>
      <c r="L70" s="63">
        <f>IF(H70&lt;=1,0,(ROUND((SUMIF('Fees Table 2024'!$A$85:$A$115,'Fees Calculator'!B70,'Fees Table 2024'!$B$85:$B$115)*'Fees Table 2024'!$C$49),0)))</f>
        <v>0</v>
      </c>
      <c r="M70" s="63">
        <f>+O70+P70+Q70+R70+S70+T70+U70+V70+W70</f>
        <v>0</v>
      </c>
      <c r="N70" s="64"/>
      <c r="O70" s="77">
        <f t="shared" si="3"/>
        <v>0</v>
      </c>
      <c r="P70" s="64"/>
      <c r="Q70" s="64"/>
      <c r="R70" s="64"/>
      <c r="S70" s="64"/>
      <c r="T70" s="64"/>
      <c r="U70" s="64"/>
      <c r="V70" s="64"/>
      <c r="W70" s="64"/>
      <c r="X70" s="5"/>
      <c r="Y70" s="56"/>
    </row>
    <row r="71" spans="1:25" s="11" customFormat="1" ht="12.75">
      <c r="A71" s="55"/>
      <c r="B71" s="56"/>
      <c r="C71" s="57"/>
      <c r="D71" s="58"/>
      <c r="E71" s="56"/>
      <c r="F71" s="56"/>
      <c r="G71" s="58"/>
      <c r="H71" s="59">
        <f>SUMIF('Fees Table 2024'!$A$118:$A$125,E71,'Fees Table 2024'!$B$118:$D$125)</f>
        <v>0</v>
      </c>
      <c r="I71" s="63">
        <f t="shared" si="1"/>
        <v>0</v>
      </c>
      <c r="J71" s="63">
        <f>IF(C71&lt;=1,(SUMIF('Fees Table 2024'!$A$85:$A$115,B71,'Fees Table 2024'!$C$85:$C$115)),(SUMIF('Fees Table 2024'!$A$85:$A$115,B71,'Fees Table 2024'!$C$85:$C$115)*G71))+(IF(D71="X",'Fees Table 2024'!$C$29,0))</f>
        <v>0</v>
      </c>
      <c r="K71" s="63">
        <f>SUMIF('Fees Table 2024'!$A$85:$A$115,'Fees Calculator'!B71,'Fees Table 2024'!$B$85:$B$115)-L71</f>
        <v>0</v>
      </c>
      <c r="L71" s="63">
        <f>IF(H71&lt;=1,0,(ROUND((SUMIF('Fees Table 2024'!$A$85:$A$115,'Fees Calculator'!B71,'Fees Table 2024'!$B$85:$B$115)*'Fees Table 2024'!$C$49),0)))</f>
        <v>0</v>
      </c>
      <c r="M71" s="63">
        <f t="shared" si="2"/>
        <v>0</v>
      </c>
      <c r="N71" s="64"/>
      <c r="O71" s="77">
        <f t="shared" si="3"/>
        <v>0</v>
      </c>
      <c r="P71" s="64"/>
      <c r="Q71" s="64"/>
      <c r="R71" s="64"/>
      <c r="S71" s="64"/>
      <c r="T71" s="64"/>
      <c r="U71" s="64"/>
      <c r="V71" s="64"/>
      <c r="W71" s="64"/>
      <c r="X71" s="5"/>
      <c r="Y71" s="56"/>
    </row>
    <row r="72" spans="1:25" s="11" customFormat="1" ht="12.75">
      <c r="A72" s="55"/>
      <c r="B72" s="56"/>
      <c r="C72" s="57"/>
      <c r="D72" s="58"/>
      <c r="E72" s="56"/>
      <c r="F72" s="56"/>
      <c r="G72" s="58"/>
      <c r="H72" s="59">
        <f>SUMIF('Fees Table 2024'!$A$118:$A$125,E72,'Fees Table 2024'!$B$118:$D$125)</f>
        <v>0</v>
      </c>
      <c r="I72" s="63">
        <f t="shared" si="1"/>
        <v>0</v>
      </c>
      <c r="J72" s="63">
        <f>IF(C72&lt;=1,(SUMIF('Fees Table 2024'!$A$85:$A$115,B72,'Fees Table 2024'!$C$85:$C$115)),(SUMIF('Fees Table 2024'!$A$85:$A$115,B72,'Fees Table 2024'!$C$85:$C$115)*G72))+(IF(D72="X",'Fees Table 2024'!$C$29,0))</f>
        <v>0</v>
      </c>
      <c r="K72" s="63">
        <f>SUMIF('Fees Table 2024'!$A$85:$A$115,'Fees Calculator'!B72,'Fees Table 2024'!$B$85:$B$115)-L72</f>
        <v>0</v>
      </c>
      <c r="L72" s="63">
        <f>IF(H72&lt;=1,0,(ROUND((SUMIF('Fees Table 2024'!$A$85:$A$115,'Fees Calculator'!B72,'Fees Table 2024'!$B$85:$B$115)*'Fees Table 2024'!$C$49),0)))</f>
        <v>0</v>
      </c>
      <c r="M72" s="63">
        <f t="shared" si="2"/>
        <v>0</v>
      </c>
      <c r="N72" s="64"/>
      <c r="O72" s="77">
        <f t="shared" si="3"/>
        <v>0</v>
      </c>
      <c r="P72" s="64"/>
      <c r="Q72" s="64"/>
      <c r="R72" s="64"/>
      <c r="S72" s="64"/>
      <c r="T72" s="64"/>
      <c r="U72" s="64"/>
      <c r="V72" s="64"/>
      <c r="W72" s="64"/>
      <c r="X72" s="5"/>
      <c r="Y72" s="56"/>
    </row>
    <row r="73" spans="1:25" s="11" customFormat="1" ht="12.75">
      <c r="A73" s="55"/>
      <c r="B73" s="56"/>
      <c r="C73" s="57"/>
      <c r="D73" s="58"/>
      <c r="E73" s="56"/>
      <c r="F73" s="56"/>
      <c r="G73" s="58"/>
      <c r="H73" s="59">
        <f>SUMIF('Fees Table 2024'!$A$118:$A$125,E73,'Fees Table 2024'!$B$118:$D$125)</f>
        <v>0</v>
      </c>
      <c r="I73" s="63">
        <f t="shared" si="1"/>
        <v>0</v>
      </c>
      <c r="J73" s="63">
        <f>IF(C73&lt;=1,(SUMIF('Fees Table 2024'!$A$85:$A$115,B73,'Fees Table 2024'!$C$85:$C$115)),(SUMIF('Fees Table 2024'!$A$85:$A$115,B73,'Fees Table 2024'!$C$85:$C$115)*G73))+(IF(D73="X",'Fees Table 2024'!$C$29,0))</f>
        <v>0</v>
      </c>
      <c r="K73" s="63">
        <f>SUMIF('Fees Table 2024'!$A$85:$A$115,'Fees Calculator'!B73,'Fees Table 2024'!$B$85:$B$115)-L73</f>
        <v>0</v>
      </c>
      <c r="L73" s="63">
        <f>IF(H73&lt;=1,0,(ROUND((SUMIF('Fees Table 2024'!$A$85:$A$115,'Fees Calculator'!B73,'Fees Table 2024'!$B$85:$B$115)*'Fees Table 2024'!$C$49),0)))</f>
        <v>0</v>
      </c>
      <c r="M73" s="63">
        <f t="shared" si="2"/>
        <v>0</v>
      </c>
      <c r="N73" s="64"/>
      <c r="O73" s="77">
        <f t="shared" si="3"/>
        <v>0</v>
      </c>
      <c r="P73" s="64"/>
      <c r="Q73" s="64"/>
      <c r="R73" s="64"/>
      <c r="S73" s="64"/>
      <c r="T73" s="64"/>
      <c r="U73" s="64"/>
      <c r="V73" s="64"/>
      <c r="W73" s="64"/>
      <c r="X73" s="5"/>
      <c r="Y73" s="56"/>
    </row>
    <row r="74" spans="1:25" s="11" customFormat="1" ht="12.75">
      <c r="A74" s="55"/>
      <c r="B74" s="56"/>
      <c r="C74" s="57"/>
      <c r="D74" s="58"/>
      <c r="E74" s="56"/>
      <c r="F74" s="56"/>
      <c r="G74" s="58"/>
      <c r="H74" s="59">
        <f>SUMIF('Fees Table 2024'!$A$118:$A$125,E74,'Fees Table 2024'!$B$118:$D$125)</f>
        <v>0</v>
      </c>
      <c r="I74" s="63">
        <f t="shared" si="1"/>
        <v>0</v>
      </c>
      <c r="J74" s="63">
        <f>IF(C74&lt;=1,(SUMIF('Fees Table 2024'!$A$85:$A$115,B74,'Fees Table 2024'!$C$85:$C$115)),(SUMIF('Fees Table 2024'!$A$85:$A$115,B74,'Fees Table 2024'!$C$85:$C$115)*G74))+(IF(D74="X",'Fees Table 2024'!$C$29,0))</f>
        <v>0</v>
      </c>
      <c r="K74" s="63">
        <f>SUMIF('Fees Table 2024'!$A$85:$A$115,'Fees Calculator'!B74,'Fees Table 2024'!$B$85:$B$115)-L74</f>
        <v>0</v>
      </c>
      <c r="L74" s="63">
        <f>IF(H74&lt;=1,0,(ROUND((SUMIF('Fees Table 2024'!$A$85:$A$115,'Fees Calculator'!B74,'Fees Table 2024'!$B$85:$B$115)*'Fees Table 2024'!$C$49),0)))</f>
        <v>0</v>
      </c>
      <c r="M74" s="63">
        <f t="shared" si="2"/>
        <v>0</v>
      </c>
      <c r="N74" s="64"/>
      <c r="O74" s="77">
        <f t="shared" si="3"/>
        <v>0</v>
      </c>
      <c r="P74" s="64"/>
      <c r="Q74" s="64"/>
      <c r="R74" s="64"/>
      <c r="S74" s="64"/>
      <c r="T74" s="64"/>
      <c r="U74" s="64"/>
      <c r="V74" s="64"/>
      <c r="W74" s="64"/>
      <c r="X74" s="5"/>
      <c r="Y74" s="56"/>
    </row>
    <row r="75" spans="1:25" s="11" customFormat="1" ht="12.75">
      <c r="A75" s="55"/>
      <c r="B75" s="56"/>
      <c r="C75" s="57"/>
      <c r="D75" s="58"/>
      <c r="E75" s="56"/>
      <c r="F75" s="56"/>
      <c r="G75" s="58"/>
      <c r="H75" s="59">
        <f>SUMIF('Fees Table 2024'!$A$118:$A$125,E75,'Fees Table 2024'!$B$118:$D$125)</f>
        <v>0</v>
      </c>
      <c r="I75" s="63">
        <f t="shared" si="1"/>
        <v>0</v>
      </c>
      <c r="J75" s="63">
        <f>IF(C75&lt;=1,(SUMIF('Fees Table 2024'!$A$85:$A$115,B75,'Fees Table 2024'!$C$85:$C$115)),(SUMIF('Fees Table 2024'!$A$85:$A$115,B75,'Fees Table 2024'!$C$85:$C$115)*G75))+(IF(D75="X",'Fees Table 2024'!$C$29,0))</f>
        <v>0</v>
      </c>
      <c r="K75" s="63">
        <f>SUMIF('Fees Table 2024'!$A$85:$A$115,'Fees Calculator'!B75,'Fees Table 2024'!$B$85:$B$115)-L75</f>
        <v>0</v>
      </c>
      <c r="L75" s="63">
        <f>IF(H75&lt;=1,0,(ROUND((SUMIF('Fees Table 2024'!$A$85:$A$115,'Fees Calculator'!B75,'Fees Table 2024'!$B$85:$B$115)*'Fees Table 2024'!$C$49),0)))</f>
        <v>0</v>
      </c>
      <c r="M75" s="63">
        <f t="shared" si="2"/>
        <v>0</v>
      </c>
      <c r="N75" s="64"/>
      <c r="O75" s="77">
        <f t="shared" si="3"/>
        <v>0</v>
      </c>
      <c r="P75" s="64"/>
      <c r="Q75" s="64"/>
      <c r="R75" s="64"/>
      <c r="S75" s="64"/>
      <c r="T75" s="64"/>
      <c r="U75" s="64"/>
      <c r="V75" s="64"/>
      <c r="W75" s="64"/>
      <c r="X75" s="5"/>
      <c r="Y75" s="56"/>
    </row>
    <row r="76" spans="1:25" s="11" customFormat="1" ht="12.75">
      <c r="A76" s="55"/>
      <c r="B76" s="56"/>
      <c r="C76" s="57">
        <f>SUMIF('Fees Table 2024'!$A$85:$A$115,B76,'Fees Table 2024'!$D$85:$D$115)</f>
        <v>0</v>
      </c>
      <c r="D76" s="58"/>
      <c r="E76" s="56"/>
      <c r="F76" s="56"/>
      <c r="G76" s="58"/>
      <c r="H76" s="59">
        <f>SUMIF('Fees Table 2024'!$A$118:$A$125,E76,'Fees Table 2024'!$B$118:$D$125)</f>
        <v>0</v>
      </c>
      <c r="I76" s="63">
        <f>+J76+K76+M76+L76</f>
        <v>0</v>
      </c>
      <c r="J76" s="63">
        <f>IF(C76&lt;=1,(SUMIF('Fees Table 2024'!$A$85:$A$115,B76,'Fees Table 2024'!$C$85:$C$115)),(SUMIF('Fees Table 2024'!$A$85:$A$115,B76,'Fees Table 2024'!$C$85:$C$115)*G76))+(IF(D76="X",'Fees Table 2024'!$C$29,0))</f>
        <v>0</v>
      </c>
      <c r="K76" s="63">
        <f>SUMIF('Fees Table 2024'!$A$85:$A$115,'Fees Calculator'!B76,'Fees Table 2024'!$B$85:$B$115)-L76</f>
        <v>0</v>
      </c>
      <c r="L76" s="63">
        <f>IF(H76&lt;=1,0,(ROUND((SUMIF('Fees Table 2024'!$A$85:$A$115,'Fees Calculator'!B76,'Fees Table 2024'!$B$85:$B$115)*'Fees Table 2024'!$C$49),0)))</f>
        <v>0</v>
      </c>
      <c r="M76" s="63">
        <f>+O76+P76+Q76+R76+S76+T76+U76+V76+W76</f>
        <v>0</v>
      </c>
      <c r="N76" s="64"/>
      <c r="O76" s="77">
        <f>+N76*$N$48</f>
        <v>0</v>
      </c>
      <c r="P76" s="64"/>
      <c r="Q76" s="64"/>
      <c r="R76" s="64"/>
      <c r="S76" s="64"/>
      <c r="T76" s="64"/>
      <c r="U76" s="64"/>
      <c r="V76" s="64"/>
      <c r="W76" s="64"/>
      <c r="X76" s="5"/>
      <c r="Y76" s="56"/>
    </row>
    <row r="77" spans="1:25" s="11" customFormat="1" ht="12.75">
      <c r="A77" s="55"/>
      <c r="B77" s="56"/>
      <c r="C77" s="57">
        <f>SUMIF('Fees Table 2024'!$A$85:$A$115,B77,'Fees Table 2024'!$D$85:$D$115)</f>
        <v>0</v>
      </c>
      <c r="D77" s="58"/>
      <c r="E77" s="56"/>
      <c r="F77" s="56"/>
      <c r="G77" s="58"/>
      <c r="H77" s="59">
        <f>SUMIF('Fees Table 2024'!$A$118:$A$125,E77,'Fees Table 2024'!$B$118:$D$125)</f>
        <v>0</v>
      </c>
      <c r="I77" s="63">
        <f>+J77+K77+M77+L77</f>
        <v>0</v>
      </c>
      <c r="J77" s="63">
        <f>IF(C77&lt;=1,(SUMIF('Fees Table 2024'!$A$85:$A$115,B77,'Fees Table 2024'!$C$85:$C$115)),(SUMIF('Fees Table 2024'!$A$85:$A$115,B77,'Fees Table 2024'!$C$85:$C$115)*G77))+(IF(D77="X",'Fees Table 2024'!$C$29,0))</f>
        <v>0</v>
      </c>
      <c r="K77" s="63">
        <f>SUMIF('Fees Table 2024'!$A$85:$A$115,'Fees Calculator'!B77,'Fees Table 2024'!$B$85:$B$115)-L77</f>
        <v>0</v>
      </c>
      <c r="L77" s="63">
        <f>IF(H77&lt;=1,0,(ROUND((SUMIF('Fees Table 2024'!$A$85:$A$115,'Fees Calculator'!B77,'Fees Table 2024'!$B$85:$B$115)*'Fees Table 2024'!$C$49),0)))</f>
        <v>0</v>
      </c>
      <c r="M77" s="63">
        <f>+O77+P77+Q77+R77+S77+T77+U77+V77+W77</f>
        <v>0</v>
      </c>
      <c r="N77" s="64"/>
      <c r="O77" s="77">
        <f>+N77*$N$48</f>
        <v>0</v>
      </c>
      <c r="P77" s="64"/>
      <c r="Q77" s="64"/>
      <c r="R77" s="64"/>
      <c r="S77" s="64"/>
      <c r="T77" s="64"/>
      <c r="U77" s="64"/>
      <c r="V77" s="64"/>
      <c r="W77" s="64"/>
      <c r="X77" s="5"/>
      <c r="Y77" s="56"/>
    </row>
    <row r="78" spans="1:25" s="11" customFormat="1" ht="12.75">
      <c r="A78" s="55"/>
      <c r="B78" s="56"/>
      <c r="C78" s="57">
        <f>SUMIF('Fees Table 2024'!$A$85:$A$115,B78,'Fees Table 2024'!$D$85:$D$115)</f>
        <v>0</v>
      </c>
      <c r="D78" s="58"/>
      <c r="E78" s="56"/>
      <c r="F78" s="56"/>
      <c r="G78" s="58"/>
      <c r="H78" s="59">
        <f>SUMIF('Fees Table 2024'!$A$118:$A$125,E78,'Fees Table 2024'!$B$118:$D$125)</f>
        <v>0</v>
      </c>
      <c r="I78" s="63">
        <f>+J78+K78+M78+L78</f>
        <v>0</v>
      </c>
      <c r="J78" s="63">
        <f>IF(C78&lt;=1,(SUMIF('Fees Table 2024'!$A$85:$A$115,B78,'Fees Table 2024'!$C$85:$C$115)),(SUMIF('Fees Table 2024'!$A$85:$A$115,B78,'Fees Table 2024'!$C$85:$C$115)*G78))+(IF(D78="X",'Fees Table 2024'!$C$29,0))</f>
        <v>0</v>
      </c>
      <c r="K78" s="63">
        <f>SUMIF('Fees Table 2024'!$A$85:$A$115,'Fees Calculator'!B78,'Fees Table 2024'!$B$85:$B$115)-L78</f>
        <v>0</v>
      </c>
      <c r="L78" s="63">
        <f>IF(H78&lt;=1,0,(ROUND((SUMIF('Fees Table 2024'!$A$85:$A$115,'Fees Calculator'!B78,'Fees Table 2024'!$B$85:$B$115)*'Fees Table 2024'!$C$49),0)))</f>
        <v>0</v>
      </c>
      <c r="M78" s="63">
        <f>+O78+P78+Q78+R78+S78+T78+U78+V78+W78</f>
        <v>0</v>
      </c>
      <c r="N78" s="64"/>
      <c r="O78" s="77">
        <f>+N78*$N$48</f>
        <v>0</v>
      </c>
      <c r="P78" s="64"/>
      <c r="Q78" s="64"/>
      <c r="R78" s="64"/>
      <c r="S78" s="64"/>
      <c r="T78" s="64"/>
      <c r="U78" s="64"/>
      <c r="V78" s="64"/>
      <c r="W78" s="64"/>
      <c r="X78" s="5"/>
      <c r="Y78" s="56"/>
    </row>
    <row r="79" spans="1:25" s="11" customFormat="1" ht="12.75">
      <c r="A79" s="55"/>
      <c r="B79" s="56"/>
      <c r="C79" s="57">
        <f>SUMIF('Fees Table 2024'!$A$85:$A$115,B79,'Fees Table 2024'!$D$85:$D$115)</f>
        <v>0</v>
      </c>
      <c r="D79" s="58"/>
      <c r="E79" s="56"/>
      <c r="F79" s="56"/>
      <c r="G79" s="58"/>
      <c r="H79" s="59">
        <f>SUMIF('Fees Table 2024'!$A$118:$A$125,E79,'Fees Table 2024'!$B$118:$D$125)</f>
        <v>0</v>
      </c>
      <c r="I79" s="63">
        <f>+J79+K79+M79+L79</f>
        <v>0</v>
      </c>
      <c r="J79" s="63">
        <f>IF(C79&lt;=1,(SUMIF('Fees Table 2024'!$A$85:$A$115,B79,'Fees Table 2024'!$C$85:$C$115)),(SUMIF('Fees Table 2024'!$A$85:$A$115,B79,'Fees Table 2024'!$C$85:$C$115)*G79))+(IF(D79="X",'Fees Table 2024'!$C$29,0))</f>
        <v>0</v>
      </c>
      <c r="K79" s="63">
        <f>SUMIF('Fees Table 2024'!$A$85:$A$115,'Fees Calculator'!B79,'Fees Table 2024'!$B$85:$B$115)-L79</f>
        <v>0</v>
      </c>
      <c r="L79" s="63">
        <f>IF(H79&lt;=1,0,(ROUND((SUMIF('Fees Table 2024'!$A$85:$A$115,'Fees Calculator'!B79,'Fees Table 2024'!$B$85:$B$115)*'Fees Table 2024'!$C$49),0)))</f>
        <v>0</v>
      </c>
      <c r="M79" s="63">
        <f>+O79+P79+Q79+R79+S79+T79+U79+V79+W79</f>
        <v>0</v>
      </c>
      <c r="N79" s="64"/>
      <c r="O79" s="77">
        <f>+N79*$N$48</f>
        <v>0</v>
      </c>
      <c r="P79" s="64"/>
      <c r="Q79" s="64"/>
      <c r="R79" s="64"/>
      <c r="S79" s="64"/>
      <c r="T79" s="64"/>
      <c r="U79" s="64"/>
      <c r="V79" s="64"/>
      <c r="W79" s="64"/>
      <c r="X79" s="5"/>
      <c r="Y79" s="56"/>
    </row>
    <row r="80" spans="1:25" s="29" customFormat="1" ht="24.75" customHeight="1" thickBot="1">
      <c r="A80" s="11"/>
      <c r="B80" s="11"/>
      <c r="C80" s="25"/>
      <c r="D80" s="11"/>
      <c r="E80" s="28"/>
      <c r="F80" s="11"/>
      <c r="G80" s="26"/>
      <c r="I80" s="27"/>
      <c r="J80" s="28"/>
      <c r="K80" s="28"/>
      <c r="L80" s="28"/>
      <c r="M80" s="11"/>
      <c r="N80" s="26"/>
      <c r="O80" s="26"/>
      <c r="P80" s="26"/>
      <c r="Q80" s="26"/>
      <c r="R80" s="26"/>
      <c r="S80" s="26"/>
      <c r="T80" s="26"/>
      <c r="U80" s="26"/>
      <c r="V80" s="26"/>
      <c r="W80" s="26"/>
      <c r="X80" s="11"/>
      <c r="Y80" s="11"/>
    </row>
    <row r="81" spans="1:25" s="29" customFormat="1" ht="16.5" customHeight="1" thickBot="1">
      <c r="A81" s="80" t="s">
        <v>81</v>
      </c>
      <c r="B81" s="80"/>
      <c r="C81" s="3"/>
      <c r="D81" s="3"/>
      <c r="E81" s="3"/>
      <c r="F81" s="3"/>
      <c r="G81" s="3"/>
      <c r="H81" s="81"/>
      <c r="I81" s="81"/>
      <c r="J81" s="81"/>
      <c r="K81" s="82" t="s">
        <v>82</v>
      </c>
      <c r="L81" s="83"/>
      <c r="M81" s="81"/>
      <c r="N81" s="124" t="s">
        <v>122</v>
      </c>
      <c r="O81" s="125"/>
      <c r="P81" s="26"/>
      <c r="Q81" s="26"/>
      <c r="R81" s="26"/>
      <c r="S81" s="26"/>
      <c r="T81" s="26"/>
      <c r="U81" s="26"/>
      <c r="V81" s="26"/>
      <c r="W81" s="26"/>
      <c r="X81" s="11"/>
      <c r="Y81" s="11"/>
    </row>
    <row r="82" spans="1:25" s="29" customFormat="1" ht="16.5" customHeight="1" thickBot="1">
      <c r="A82" s="80" t="s">
        <v>83</v>
      </c>
      <c r="B82" s="1"/>
      <c r="C82" s="3"/>
      <c r="D82" s="3"/>
      <c r="E82" s="3"/>
      <c r="F82" s="3"/>
      <c r="G82" s="3"/>
      <c r="H82" s="81"/>
      <c r="I82" s="81"/>
      <c r="J82" s="81"/>
      <c r="K82" s="82" t="s">
        <v>84</v>
      </c>
      <c r="L82" s="83"/>
      <c r="M82" s="81"/>
      <c r="N82" s="126"/>
      <c r="O82" s="127"/>
      <c r="P82" s="26"/>
      <c r="Q82" s="26"/>
      <c r="R82" s="26"/>
      <c r="S82" s="26"/>
      <c r="T82" s="26"/>
      <c r="U82" s="26"/>
      <c r="V82" s="26"/>
      <c r="W82" s="26"/>
      <c r="X82" s="11"/>
      <c r="Y82" s="11"/>
    </row>
    <row r="83" spans="1:25" s="29" customFormat="1" ht="16.5" customHeight="1" thickBot="1">
      <c r="A83" s="84" t="s">
        <v>85</v>
      </c>
      <c r="B83" s="84"/>
      <c r="C83" s="3"/>
      <c r="D83" s="3"/>
      <c r="E83" s="3"/>
      <c r="F83" s="3"/>
      <c r="G83" s="3"/>
      <c r="H83" s="81"/>
      <c r="I83" s="81"/>
      <c r="J83" s="81"/>
      <c r="K83" s="85"/>
      <c r="L83" s="85"/>
      <c r="M83" s="85"/>
      <c r="N83" s="126"/>
      <c r="O83" s="127"/>
      <c r="P83" s="26"/>
      <c r="Q83" s="26"/>
      <c r="R83" s="26"/>
      <c r="S83" s="26"/>
      <c r="T83" s="26"/>
      <c r="U83" s="26"/>
      <c r="V83" s="26"/>
      <c r="W83" s="26"/>
      <c r="X83" s="11"/>
      <c r="Y83" s="11"/>
    </row>
    <row r="84" spans="1:25" s="29" customFormat="1" ht="16.5" customHeight="1" thickBot="1">
      <c r="A84" s="86" t="s">
        <v>86</v>
      </c>
      <c r="B84" s="86"/>
      <c r="C84" s="3"/>
      <c r="D84" s="3"/>
      <c r="E84" s="3"/>
      <c r="F84" s="3"/>
      <c r="G84" s="3"/>
      <c r="H84" s="81"/>
      <c r="I84" s="81"/>
      <c r="J84" s="81"/>
      <c r="K84" s="87" t="s">
        <v>87</v>
      </c>
      <c r="L84" s="83"/>
      <c r="M84" s="88"/>
      <c r="N84" s="126"/>
      <c r="O84" s="127"/>
      <c r="P84" s="26"/>
      <c r="Q84" s="26"/>
      <c r="R84" s="26"/>
      <c r="S84" s="26"/>
      <c r="T84" s="26"/>
      <c r="U84" s="26"/>
      <c r="V84" s="26"/>
      <c r="W84" s="26"/>
      <c r="X84" s="11"/>
      <c r="Y84" s="11"/>
    </row>
    <row r="85" spans="1:25" s="29" customFormat="1" ht="16.5" customHeight="1">
      <c r="A85" s="89"/>
      <c r="B85" s="89"/>
      <c r="C85" s="3"/>
      <c r="D85" s="3"/>
      <c r="E85" s="3"/>
      <c r="F85" s="3"/>
      <c r="G85" s="3"/>
      <c r="H85" s="81"/>
      <c r="I85" s="81"/>
      <c r="J85" s="81"/>
      <c r="K85" s="85"/>
      <c r="L85" s="3"/>
      <c r="M85" s="3"/>
      <c r="N85" s="126"/>
      <c r="O85" s="127"/>
      <c r="P85" s="26"/>
      <c r="Q85" s="26"/>
      <c r="R85" s="26"/>
      <c r="S85" s="26"/>
      <c r="T85" s="26"/>
      <c r="U85" s="26"/>
      <c r="V85" s="26"/>
      <c r="W85" s="26"/>
      <c r="X85" s="11"/>
      <c r="Y85" s="11"/>
    </row>
    <row r="86" spans="1:25" s="29" customFormat="1" ht="16.5" customHeight="1">
      <c r="A86" s="1" t="s">
        <v>88</v>
      </c>
      <c r="B86" s="1"/>
      <c r="C86" s="3"/>
      <c r="D86" s="3"/>
      <c r="E86" s="3"/>
      <c r="F86" s="3"/>
      <c r="G86" s="3"/>
      <c r="H86" s="81"/>
      <c r="I86" s="81"/>
      <c r="J86" s="81"/>
      <c r="K86" s="85"/>
      <c r="L86" s="81"/>
      <c r="M86" s="81"/>
      <c r="N86" s="126"/>
      <c r="O86" s="127"/>
      <c r="P86" s="26"/>
      <c r="Q86" s="26"/>
      <c r="R86" s="26"/>
      <c r="S86" s="26"/>
      <c r="T86" s="26"/>
      <c r="U86" s="26"/>
      <c r="V86" s="26"/>
      <c r="W86" s="26"/>
      <c r="X86" s="11"/>
      <c r="Y86" s="11"/>
    </row>
    <row r="87" spans="1:25" s="29" customFormat="1" ht="16.5" customHeight="1">
      <c r="A87" s="3"/>
      <c r="B87" s="3"/>
      <c r="C87" s="81"/>
      <c r="D87" s="81"/>
      <c r="E87" s="81"/>
      <c r="F87" s="81"/>
      <c r="G87" s="81"/>
      <c r="H87" s="81"/>
      <c r="I87" s="81"/>
      <c r="J87" s="81"/>
      <c r="K87" s="85"/>
      <c r="L87" s="81"/>
      <c r="M87" s="81"/>
      <c r="N87" s="126"/>
      <c r="O87" s="127"/>
      <c r="P87" s="26"/>
      <c r="Q87" s="26"/>
      <c r="R87" s="26"/>
      <c r="S87" s="26"/>
      <c r="T87" s="26"/>
      <c r="U87" s="26"/>
      <c r="V87" s="26"/>
      <c r="W87" s="26"/>
      <c r="X87" s="11"/>
      <c r="Y87" s="11"/>
    </row>
    <row r="88" spans="1:25" s="29" customFormat="1" ht="53.25" customHeight="1" thickBot="1">
      <c r="A88" s="90" t="s">
        <v>89</v>
      </c>
      <c r="B88" s="130"/>
      <c r="C88" s="130"/>
      <c r="D88" s="130"/>
      <c r="E88" s="130"/>
      <c r="F88" s="130"/>
      <c r="G88" s="130"/>
      <c r="H88" s="130"/>
      <c r="I88" s="130"/>
      <c r="J88" s="130"/>
      <c r="K88" s="91" t="s">
        <v>90</v>
      </c>
      <c r="L88" s="131"/>
      <c r="M88" s="132"/>
      <c r="N88" s="128"/>
      <c r="O88" s="129"/>
      <c r="P88" s="26"/>
      <c r="Q88" s="26"/>
      <c r="R88" s="26"/>
      <c r="S88" s="26"/>
      <c r="T88" s="26"/>
      <c r="U88" s="26"/>
      <c r="V88" s="26"/>
      <c r="W88" s="26"/>
      <c r="X88" s="11"/>
      <c r="Y88" s="11"/>
    </row>
    <row r="89" spans="1:25" s="29" customFormat="1" ht="16.5" customHeight="1">
      <c r="A89" s="92" t="s">
        <v>91</v>
      </c>
      <c r="B89" s="93"/>
      <c r="C89" s="93"/>
      <c r="D89" s="93"/>
      <c r="E89" s="93"/>
      <c r="F89" s="93"/>
      <c r="G89" s="94"/>
      <c r="H89" s="94"/>
      <c r="I89" s="94"/>
      <c r="J89" s="94"/>
      <c r="K89" s="85"/>
      <c r="L89" s="94"/>
      <c r="M89" s="94"/>
      <c r="N89" s="94"/>
      <c r="O89" s="94"/>
      <c r="P89" s="26"/>
      <c r="Q89" s="26"/>
      <c r="R89" s="26"/>
      <c r="S89" s="26"/>
      <c r="T89" s="26"/>
      <c r="U89" s="26"/>
      <c r="V89" s="26"/>
      <c r="W89" s="26"/>
      <c r="X89" s="11"/>
      <c r="Y89" s="11"/>
    </row>
    <row r="90" spans="3:7" s="29" customFormat="1" ht="16.5" customHeight="1">
      <c r="C90" s="25"/>
      <c r="D90" s="25"/>
      <c r="G90" s="25"/>
    </row>
    <row r="91" spans="3:7" s="29" customFormat="1" ht="16.5" customHeight="1">
      <c r="C91" s="25"/>
      <c r="D91" s="25"/>
      <c r="G91" s="25"/>
    </row>
    <row r="92" spans="2:7" s="29" customFormat="1" ht="16.5" customHeight="1">
      <c r="B92" s="10"/>
      <c r="C92" s="25"/>
      <c r="D92" s="25"/>
      <c r="G92" s="25"/>
    </row>
    <row r="93" spans="2:7" s="29" customFormat="1" ht="16.5" customHeight="1">
      <c r="B93" s="10"/>
      <c r="C93" s="25"/>
      <c r="D93" s="25"/>
      <c r="G93" s="25"/>
    </row>
    <row r="94" spans="3:7" s="29" customFormat="1" ht="16.5" customHeight="1">
      <c r="C94" s="25"/>
      <c r="D94" s="25"/>
      <c r="G94" s="25"/>
    </row>
    <row r="95" spans="3:7" s="29" customFormat="1" ht="16.5" customHeight="1">
      <c r="C95" s="25"/>
      <c r="D95" s="25"/>
      <c r="G95" s="25"/>
    </row>
    <row r="96" spans="3:7" s="29" customFormat="1" ht="16.5" customHeight="1">
      <c r="C96" s="25"/>
      <c r="D96" s="25"/>
      <c r="G96" s="25"/>
    </row>
    <row r="97" spans="3:7" s="29" customFormat="1" ht="16.5" customHeight="1">
      <c r="C97" s="25"/>
      <c r="D97" s="25"/>
      <c r="G97" s="25"/>
    </row>
    <row r="98" spans="3:7" s="29" customFormat="1" ht="16.5" customHeight="1">
      <c r="C98" s="25"/>
      <c r="D98" s="25"/>
      <c r="G98" s="25"/>
    </row>
    <row r="99" spans="3:7" s="29" customFormat="1" ht="16.5" customHeight="1">
      <c r="C99" s="25"/>
      <c r="D99" s="25"/>
      <c r="G99" s="25"/>
    </row>
    <row r="100" spans="3:7" s="29" customFormat="1" ht="16.5" customHeight="1">
      <c r="C100" s="25"/>
      <c r="D100" s="25"/>
      <c r="G100" s="25"/>
    </row>
    <row r="101" spans="3:7" s="29" customFormat="1" ht="16.5" customHeight="1">
      <c r="C101" s="25"/>
      <c r="D101" s="25"/>
      <c r="G101" s="25"/>
    </row>
    <row r="102" spans="3:7" s="29" customFormat="1" ht="16.5" customHeight="1">
      <c r="C102" s="25"/>
      <c r="D102" s="25"/>
      <c r="G102" s="25"/>
    </row>
    <row r="103" spans="3:7" s="29" customFormat="1" ht="16.5" customHeight="1">
      <c r="C103" s="25"/>
      <c r="D103" s="25"/>
      <c r="G103" s="25"/>
    </row>
    <row r="104" spans="3:7" s="29" customFormat="1" ht="16.5" customHeight="1">
      <c r="C104" s="25"/>
      <c r="D104" s="25"/>
      <c r="G104" s="25"/>
    </row>
    <row r="105" spans="3:7" s="29" customFormat="1" ht="16.5" customHeight="1">
      <c r="C105" s="25"/>
      <c r="D105" s="25"/>
      <c r="G105" s="25"/>
    </row>
    <row r="106" spans="3:7" s="29" customFormat="1" ht="16.5" customHeight="1">
      <c r="C106" s="25"/>
      <c r="D106" s="25"/>
      <c r="G106" s="25"/>
    </row>
    <row r="107" spans="3:7" s="29" customFormat="1" ht="16.5" customHeight="1">
      <c r="C107" s="25"/>
      <c r="D107" s="25"/>
      <c r="G107" s="25"/>
    </row>
    <row r="108" spans="3:7" s="29" customFormat="1" ht="16.5" customHeight="1">
      <c r="C108" s="25"/>
      <c r="D108" s="25"/>
      <c r="G108" s="25"/>
    </row>
    <row r="109" spans="3:7" s="29" customFormat="1" ht="16.5" customHeight="1">
      <c r="C109" s="25"/>
      <c r="D109" s="25"/>
      <c r="G109" s="25"/>
    </row>
    <row r="110" spans="3:7" s="29" customFormat="1" ht="16.5" customHeight="1">
      <c r="C110" s="25"/>
      <c r="D110" s="25"/>
      <c r="G110" s="25"/>
    </row>
    <row r="111" spans="3:7" s="29" customFormat="1" ht="16.5" customHeight="1">
      <c r="C111" s="25"/>
      <c r="D111" s="25"/>
      <c r="G111" s="25"/>
    </row>
    <row r="112" spans="3:7" s="29" customFormat="1" ht="16.5" customHeight="1">
      <c r="C112" s="25"/>
      <c r="D112" s="25"/>
      <c r="G112" s="25"/>
    </row>
    <row r="113" spans="3:7" s="29" customFormat="1" ht="16.5" customHeight="1">
      <c r="C113" s="25"/>
      <c r="D113" s="25"/>
      <c r="G113" s="25"/>
    </row>
    <row r="114" spans="3:7" s="29" customFormat="1" ht="16.5" customHeight="1">
      <c r="C114" s="25"/>
      <c r="D114" s="25"/>
      <c r="G114" s="25"/>
    </row>
    <row r="115" spans="3:7" s="29" customFormat="1" ht="16.5" customHeight="1">
      <c r="C115" s="25"/>
      <c r="D115" s="25"/>
      <c r="G115" s="25"/>
    </row>
    <row r="116" spans="3:7" s="29" customFormat="1" ht="16.5" customHeight="1">
      <c r="C116" s="25"/>
      <c r="D116" s="25"/>
      <c r="G116" s="25"/>
    </row>
    <row r="117" spans="3:7" s="29" customFormat="1" ht="16.5" customHeight="1">
      <c r="C117" s="25"/>
      <c r="D117" s="25"/>
      <c r="G117" s="25"/>
    </row>
    <row r="118" spans="3:7" s="29" customFormat="1" ht="16.5" customHeight="1">
      <c r="C118" s="25"/>
      <c r="D118" s="25"/>
      <c r="G118" s="25"/>
    </row>
    <row r="119" spans="3:7" s="29" customFormat="1" ht="16.5" customHeight="1">
      <c r="C119" s="25"/>
      <c r="D119" s="25"/>
      <c r="G119" s="25"/>
    </row>
    <row r="120" spans="3:7" s="29" customFormat="1" ht="16.5" customHeight="1">
      <c r="C120" s="25"/>
      <c r="D120" s="25"/>
      <c r="G120" s="25"/>
    </row>
    <row r="121" spans="3:7" s="29" customFormat="1" ht="16.5" customHeight="1">
      <c r="C121" s="25"/>
      <c r="D121" s="25"/>
      <c r="G121" s="25"/>
    </row>
    <row r="122" spans="3:7" s="29" customFormat="1" ht="16.5" customHeight="1">
      <c r="C122" s="25"/>
      <c r="D122" s="25"/>
      <c r="G122" s="25"/>
    </row>
    <row r="123" spans="3:7" s="29" customFormat="1" ht="16.5" customHeight="1">
      <c r="C123" s="25"/>
      <c r="D123" s="25"/>
      <c r="G123" s="25"/>
    </row>
    <row r="124" spans="3:7" s="29" customFormat="1" ht="16.5" customHeight="1">
      <c r="C124" s="25"/>
      <c r="D124" s="25"/>
      <c r="G124" s="25"/>
    </row>
    <row r="125" spans="3:7" s="29" customFormat="1" ht="16.5" customHeight="1">
      <c r="C125" s="25"/>
      <c r="D125" s="25"/>
      <c r="G125" s="25"/>
    </row>
    <row r="126" spans="3:7" s="29" customFormat="1" ht="16.5" customHeight="1">
      <c r="C126" s="25"/>
      <c r="D126" s="25"/>
      <c r="G126" s="25"/>
    </row>
    <row r="127" spans="3:7" s="29" customFormat="1" ht="16.5" customHeight="1">
      <c r="C127" s="25"/>
      <c r="D127" s="25"/>
      <c r="G127" s="25"/>
    </row>
    <row r="128" spans="3:7" s="29" customFormat="1" ht="16.5" customHeight="1">
      <c r="C128" s="25"/>
      <c r="D128" s="25"/>
      <c r="G128" s="25"/>
    </row>
    <row r="129" spans="3:7" s="29" customFormat="1" ht="16.5" customHeight="1">
      <c r="C129" s="25"/>
      <c r="D129" s="25"/>
      <c r="G129" s="25"/>
    </row>
    <row r="130" spans="3:7" s="29" customFormat="1" ht="16.5" customHeight="1">
      <c r="C130" s="25"/>
      <c r="D130" s="25"/>
      <c r="G130" s="25"/>
    </row>
    <row r="131" spans="3:7" s="29" customFormat="1" ht="16.5" customHeight="1">
      <c r="C131" s="25"/>
      <c r="D131" s="25"/>
      <c r="G131" s="25"/>
    </row>
    <row r="132" spans="3:7" s="29" customFormat="1" ht="16.5" customHeight="1">
      <c r="C132" s="25"/>
      <c r="D132" s="25"/>
      <c r="G132" s="25"/>
    </row>
    <row r="133" spans="3:7" s="29" customFormat="1" ht="16.5" customHeight="1">
      <c r="C133" s="25"/>
      <c r="D133" s="25"/>
      <c r="G133" s="25"/>
    </row>
    <row r="134" spans="3:7" s="29" customFormat="1" ht="16.5" customHeight="1">
      <c r="C134" s="25"/>
      <c r="D134" s="25"/>
      <c r="G134" s="25"/>
    </row>
    <row r="135" spans="3:7" s="29" customFormat="1" ht="16.5" customHeight="1">
      <c r="C135" s="25"/>
      <c r="D135" s="25"/>
      <c r="G135" s="25"/>
    </row>
    <row r="136" spans="3:7" s="29" customFormat="1" ht="16.5" customHeight="1">
      <c r="C136" s="25"/>
      <c r="D136" s="25"/>
      <c r="G136" s="25"/>
    </row>
    <row r="137" spans="3:7" s="29" customFormat="1" ht="16.5" customHeight="1">
      <c r="C137" s="25"/>
      <c r="D137" s="25"/>
      <c r="G137" s="25"/>
    </row>
    <row r="138" spans="3:7" s="29" customFormat="1" ht="16.5" customHeight="1">
      <c r="C138" s="25"/>
      <c r="D138" s="25"/>
      <c r="G138" s="25"/>
    </row>
    <row r="139" spans="3:7" s="29" customFormat="1" ht="16.5" customHeight="1">
      <c r="C139" s="25"/>
      <c r="D139" s="25"/>
      <c r="G139" s="25"/>
    </row>
    <row r="140" spans="3:7" s="29" customFormat="1" ht="16.5" customHeight="1">
      <c r="C140" s="25"/>
      <c r="D140" s="25"/>
      <c r="G140" s="25"/>
    </row>
    <row r="141" spans="3:7" s="29" customFormat="1" ht="16.5" customHeight="1">
      <c r="C141" s="25"/>
      <c r="D141" s="25"/>
      <c r="G141" s="25"/>
    </row>
    <row r="142" spans="3:7" s="29" customFormat="1" ht="16.5" customHeight="1">
      <c r="C142" s="25"/>
      <c r="D142" s="25"/>
      <c r="G142" s="25"/>
    </row>
    <row r="143" spans="3:7" s="29" customFormat="1" ht="16.5" customHeight="1">
      <c r="C143" s="25"/>
      <c r="D143" s="25"/>
      <c r="G143" s="25"/>
    </row>
    <row r="144" spans="3:7" s="29" customFormat="1" ht="16.5" customHeight="1">
      <c r="C144" s="25"/>
      <c r="D144" s="25"/>
      <c r="G144" s="25"/>
    </row>
    <row r="145" spans="3:7" s="29" customFormat="1" ht="16.5" customHeight="1">
      <c r="C145" s="25"/>
      <c r="D145" s="25"/>
      <c r="G145" s="25"/>
    </row>
    <row r="146" spans="3:7" s="29" customFormat="1" ht="16.5" customHeight="1">
      <c r="C146" s="25"/>
      <c r="D146" s="25"/>
      <c r="G146" s="25"/>
    </row>
    <row r="147" spans="3:7" s="29" customFormat="1" ht="16.5" customHeight="1">
      <c r="C147" s="25"/>
      <c r="D147" s="25"/>
      <c r="G147" s="25"/>
    </row>
    <row r="148" spans="3:7" s="29" customFormat="1" ht="16.5" customHeight="1">
      <c r="C148" s="25"/>
      <c r="D148" s="25"/>
      <c r="G148" s="25"/>
    </row>
    <row r="149" spans="3:7" s="29" customFormat="1" ht="16.5" customHeight="1">
      <c r="C149" s="25"/>
      <c r="D149" s="25"/>
      <c r="G149" s="25"/>
    </row>
    <row r="150" spans="3:7" s="29" customFormat="1" ht="16.5" customHeight="1">
      <c r="C150" s="25"/>
      <c r="D150" s="25"/>
      <c r="G150" s="25"/>
    </row>
    <row r="151" spans="3:7" s="29" customFormat="1" ht="16.5" customHeight="1">
      <c r="C151" s="25"/>
      <c r="D151" s="25"/>
      <c r="G151" s="25"/>
    </row>
    <row r="152" spans="3:7" s="29" customFormat="1" ht="16.5" customHeight="1">
      <c r="C152" s="25"/>
      <c r="D152" s="25"/>
      <c r="G152" s="25"/>
    </row>
    <row r="153" spans="3:7" s="29" customFormat="1" ht="16.5" customHeight="1">
      <c r="C153" s="25"/>
      <c r="D153" s="25"/>
      <c r="G153" s="25"/>
    </row>
    <row r="154" spans="3:7" s="29" customFormat="1" ht="16.5" customHeight="1">
      <c r="C154" s="25"/>
      <c r="D154" s="25"/>
      <c r="G154" s="25"/>
    </row>
    <row r="155" spans="3:7" s="29" customFormat="1" ht="16.5" customHeight="1">
      <c r="C155" s="25"/>
      <c r="D155" s="25"/>
      <c r="G155" s="25"/>
    </row>
    <row r="156" spans="3:7" s="29" customFormat="1" ht="16.5" customHeight="1">
      <c r="C156" s="25"/>
      <c r="D156" s="25"/>
      <c r="G156" s="25"/>
    </row>
    <row r="157" spans="3:7" s="29" customFormat="1" ht="16.5" customHeight="1">
      <c r="C157" s="25"/>
      <c r="D157" s="25"/>
      <c r="G157" s="25"/>
    </row>
    <row r="158" spans="3:7" s="29" customFormat="1" ht="16.5" customHeight="1">
      <c r="C158" s="25"/>
      <c r="D158" s="25"/>
      <c r="G158" s="25"/>
    </row>
    <row r="159" spans="3:7" s="29" customFormat="1" ht="16.5" customHeight="1">
      <c r="C159" s="25"/>
      <c r="D159" s="25"/>
      <c r="G159" s="25"/>
    </row>
    <row r="160" spans="3:7" s="29" customFormat="1" ht="16.5" customHeight="1">
      <c r="C160" s="25"/>
      <c r="D160" s="25"/>
      <c r="G160" s="25"/>
    </row>
    <row r="161" spans="3:7" s="29" customFormat="1" ht="16.5" customHeight="1">
      <c r="C161" s="25"/>
      <c r="D161" s="25"/>
      <c r="G161" s="25"/>
    </row>
    <row r="162" spans="3:7" s="29" customFormat="1" ht="16.5" customHeight="1">
      <c r="C162" s="25"/>
      <c r="D162" s="25"/>
      <c r="G162" s="25"/>
    </row>
    <row r="163" spans="3:7" s="29" customFormat="1" ht="16.5" customHeight="1">
      <c r="C163" s="25"/>
      <c r="D163" s="25"/>
      <c r="G163" s="25"/>
    </row>
    <row r="164" spans="3:7" s="29" customFormat="1" ht="16.5" customHeight="1">
      <c r="C164" s="25"/>
      <c r="D164" s="25"/>
      <c r="G164" s="25"/>
    </row>
    <row r="165" spans="3:7" s="29" customFormat="1" ht="16.5" customHeight="1">
      <c r="C165" s="25"/>
      <c r="D165" s="25"/>
      <c r="G165" s="25"/>
    </row>
    <row r="166" spans="3:7" s="29" customFormat="1" ht="16.5" customHeight="1">
      <c r="C166" s="25"/>
      <c r="D166" s="25"/>
      <c r="G166" s="25"/>
    </row>
    <row r="167" spans="3:7" s="29" customFormat="1" ht="16.5" customHeight="1">
      <c r="C167" s="25"/>
      <c r="D167" s="25"/>
      <c r="G167" s="25"/>
    </row>
    <row r="168" spans="3:7" s="29" customFormat="1" ht="16.5" customHeight="1">
      <c r="C168" s="25"/>
      <c r="D168" s="25"/>
      <c r="G168" s="25"/>
    </row>
    <row r="169" spans="3:7" s="29" customFormat="1" ht="16.5" customHeight="1">
      <c r="C169" s="25"/>
      <c r="D169" s="25"/>
      <c r="G169" s="25"/>
    </row>
    <row r="170" spans="3:7" s="29" customFormat="1" ht="16.5" customHeight="1">
      <c r="C170" s="25"/>
      <c r="D170" s="25"/>
      <c r="G170" s="25"/>
    </row>
    <row r="171" spans="3:7" s="29" customFormat="1" ht="16.5" customHeight="1">
      <c r="C171" s="25"/>
      <c r="D171" s="25"/>
      <c r="G171" s="25"/>
    </row>
    <row r="172" spans="3:7" s="29" customFormat="1" ht="16.5" customHeight="1">
      <c r="C172" s="25"/>
      <c r="D172" s="25"/>
      <c r="G172" s="25"/>
    </row>
    <row r="173" spans="3:7" s="29" customFormat="1" ht="16.5" customHeight="1">
      <c r="C173" s="25"/>
      <c r="D173" s="25"/>
      <c r="G173" s="25"/>
    </row>
    <row r="174" spans="3:7" s="29" customFormat="1" ht="16.5" customHeight="1">
      <c r="C174" s="25"/>
      <c r="D174" s="25"/>
      <c r="G174" s="25"/>
    </row>
    <row r="175" spans="3:7" s="29" customFormat="1" ht="16.5" customHeight="1">
      <c r="C175" s="25"/>
      <c r="D175" s="25"/>
      <c r="G175" s="25"/>
    </row>
    <row r="176" spans="3:7" s="29" customFormat="1" ht="16.5" customHeight="1">
      <c r="C176" s="25"/>
      <c r="D176" s="25"/>
      <c r="G176" s="25"/>
    </row>
    <row r="177" spans="3:7" s="29" customFormat="1" ht="16.5" customHeight="1">
      <c r="C177" s="25"/>
      <c r="D177" s="25"/>
      <c r="G177" s="25"/>
    </row>
    <row r="178" spans="3:7" s="29" customFormat="1" ht="16.5" customHeight="1">
      <c r="C178" s="25"/>
      <c r="D178" s="25"/>
      <c r="G178" s="25"/>
    </row>
    <row r="179" spans="3:7" s="29" customFormat="1" ht="16.5" customHeight="1">
      <c r="C179" s="25"/>
      <c r="D179" s="25"/>
      <c r="G179" s="25"/>
    </row>
    <row r="180" spans="3:7" s="29" customFormat="1" ht="16.5" customHeight="1">
      <c r="C180" s="25"/>
      <c r="D180" s="25"/>
      <c r="G180" s="25"/>
    </row>
    <row r="181" spans="3:7" s="29" customFormat="1" ht="16.5" customHeight="1">
      <c r="C181" s="25"/>
      <c r="D181" s="25"/>
      <c r="G181" s="25"/>
    </row>
    <row r="182" spans="3:7" s="29" customFormat="1" ht="16.5" customHeight="1">
      <c r="C182" s="25"/>
      <c r="D182" s="25"/>
      <c r="G182" s="25"/>
    </row>
    <row r="183" spans="3:7" s="29" customFormat="1" ht="16.5" customHeight="1">
      <c r="C183" s="25"/>
      <c r="D183" s="25"/>
      <c r="G183" s="25"/>
    </row>
    <row r="184" spans="3:7" s="29" customFormat="1" ht="16.5" customHeight="1">
      <c r="C184" s="25"/>
      <c r="D184" s="25"/>
      <c r="G184" s="25"/>
    </row>
    <row r="185" spans="3:7" s="29" customFormat="1" ht="16.5" customHeight="1">
      <c r="C185" s="25"/>
      <c r="D185" s="25"/>
      <c r="G185" s="25"/>
    </row>
    <row r="186" spans="3:7" s="29" customFormat="1" ht="16.5" customHeight="1">
      <c r="C186" s="25"/>
      <c r="D186" s="25"/>
      <c r="G186" s="25"/>
    </row>
    <row r="187" spans="3:7" s="29" customFormat="1" ht="16.5" customHeight="1">
      <c r="C187" s="25"/>
      <c r="D187" s="25"/>
      <c r="G187" s="25"/>
    </row>
    <row r="188" spans="3:7" s="29" customFormat="1" ht="16.5" customHeight="1">
      <c r="C188" s="25"/>
      <c r="D188" s="25"/>
      <c r="G188" s="25"/>
    </row>
    <row r="189" spans="3:7" s="29" customFormat="1" ht="16.5" customHeight="1">
      <c r="C189" s="25"/>
      <c r="D189" s="25"/>
      <c r="G189" s="25"/>
    </row>
    <row r="190" spans="3:7" s="29" customFormat="1" ht="16.5" customHeight="1">
      <c r="C190" s="25"/>
      <c r="D190" s="25"/>
      <c r="G190" s="25"/>
    </row>
    <row r="191" spans="3:7" s="29" customFormat="1" ht="16.5" customHeight="1">
      <c r="C191" s="25"/>
      <c r="D191" s="25"/>
      <c r="G191" s="25"/>
    </row>
    <row r="192" spans="3:7" s="29" customFormat="1" ht="16.5" customHeight="1">
      <c r="C192" s="25"/>
      <c r="D192" s="25"/>
      <c r="G192" s="25"/>
    </row>
    <row r="193" spans="3:7" s="29" customFormat="1" ht="16.5" customHeight="1">
      <c r="C193" s="25"/>
      <c r="D193" s="25"/>
      <c r="G193" s="25"/>
    </row>
    <row r="194" spans="3:7" s="29" customFormat="1" ht="16.5" customHeight="1">
      <c r="C194" s="25"/>
      <c r="D194" s="25"/>
      <c r="G194" s="25"/>
    </row>
    <row r="195" spans="3:7" s="29" customFormat="1" ht="16.5" customHeight="1">
      <c r="C195" s="25"/>
      <c r="D195" s="25"/>
      <c r="G195" s="25"/>
    </row>
    <row r="196" spans="3:7" s="29" customFormat="1" ht="16.5" customHeight="1">
      <c r="C196" s="25"/>
      <c r="D196" s="25"/>
      <c r="G196" s="25"/>
    </row>
    <row r="197" spans="3:7" s="29" customFormat="1" ht="16.5" customHeight="1">
      <c r="C197" s="25"/>
      <c r="D197" s="25"/>
      <c r="G197" s="25"/>
    </row>
    <row r="198" spans="3:7" s="29" customFormat="1" ht="16.5" customHeight="1">
      <c r="C198" s="25"/>
      <c r="D198" s="25"/>
      <c r="G198" s="25"/>
    </row>
    <row r="199" spans="3:7" s="29" customFormat="1" ht="16.5" customHeight="1">
      <c r="C199" s="25"/>
      <c r="D199" s="25"/>
      <c r="G199" s="25"/>
    </row>
    <row r="200" spans="3:7" s="29" customFormat="1" ht="16.5" customHeight="1">
      <c r="C200" s="25"/>
      <c r="D200" s="25"/>
      <c r="G200" s="25"/>
    </row>
    <row r="201" spans="3:7" s="29" customFormat="1" ht="16.5" customHeight="1">
      <c r="C201" s="25"/>
      <c r="D201" s="25"/>
      <c r="G201" s="25"/>
    </row>
    <row r="202" spans="3:7" s="29" customFormat="1" ht="16.5" customHeight="1">
      <c r="C202" s="25"/>
      <c r="D202" s="25"/>
      <c r="G202" s="25"/>
    </row>
    <row r="203" spans="3:7" s="29" customFormat="1" ht="16.5" customHeight="1">
      <c r="C203" s="25"/>
      <c r="D203" s="25"/>
      <c r="G203" s="25"/>
    </row>
    <row r="204" spans="3:7" s="29" customFormat="1" ht="16.5" customHeight="1">
      <c r="C204" s="25"/>
      <c r="D204" s="25"/>
      <c r="G204" s="25"/>
    </row>
    <row r="205" spans="3:7" s="29" customFormat="1" ht="16.5" customHeight="1">
      <c r="C205" s="25"/>
      <c r="D205" s="25"/>
      <c r="G205" s="25"/>
    </row>
    <row r="206" spans="3:7" s="29" customFormat="1" ht="16.5" customHeight="1">
      <c r="C206" s="25"/>
      <c r="D206" s="25"/>
      <c r="G206" s="25"/>
    </row>
    <row r="207" spans="3:7" s="29" customFormat="1" ht="16.5" customHeight="1">
      <c r="C207" s="25"/>
      <c r="D207" s="25"/>
      <c r="G207" s="25"/>
    </row>
    <row r="208" spans="3:7" s="29" customFormat="1" ht="16.5" customHeight="1">
      <c r="C208" s="25"/>
      <c r="D208" s="25"/>
      <c r="G208" s="25"/>
    </row>
    <row r="209" spans="3:7" s="29" customFormat="1" ht="16.5" customHeight="1">
      <c r="C209" s="25"/>
      <c r="D209" s="25"/>
      <c r="G209" s="25"/>
    </row>
    <row r="210" spans="3:7" s="29" customFormat="1" ht="16.5" customHeight="1">
      <c r="C210" s="25"/>
      <c r="D210" s="25"/>
      <c r="G210" s="25"/>
    </row>
    <row r="211" spans="3:7" s="29" customFormat="1" ht="16.5" customHeight="1">
      <c r="C211" s="25"/>
      <c r="D211" s="25"/>
      <c r="G211" s="25"/>
    </row>
    <row r="212" spans="3:7" s="29" customFormat="1" ht="16.5" customHeight="1">
      <c r="C212" s="25"/>
      <c r="D212" s="25"/>
      <c r="G212" s="25"/>
    </row>
    <row r="213" spans="3:7" s="29" customFormat="1" ht="16.5" customHeight="1">
      <c r="C213" s="25"/>
      <c r="D213" s="25"/>
      <c r="G213" s="25"/>
    </row>
    <row r="214" spans="3:7" s="29" customFormat="1" ht="16.5" customHeight="1">
      <c r="C214" s="25"/>
      <c r="D214" s="25"/>
      <c r="G214" s="25"/>
    </row>
    <row r="215" spans="3:7" s="29" customFormat="1" ht="16.5" customHeight="1">
      <c r="C215" s="25"/>
      <c r="D215" s="25"/>
      <c r="G215" s="25"/>
    </row>
    <row r="216" spans="3:7" s="29" customFormat="1" ht="16.5" customHeight="1">
      <c r="C216" s="25"/>
      <c r="D216" s="25"/>
      <c r="G216" s="25"/>
    </row>
    <row r="217" spans="3:7" s="29" customFormat="1" ht="16.5" customHeight="1">
      <c r="C217" s="25"/>
      <c r="D217" s="25"/>
      <c r="G217" s="25"/>
    </row>
    <row r="218" spans="3:7" s="29" customFormat="1" ht="16.5" customHeight="1">
      <c r="C218" s="25"/>
      <c r="D218" s="25"/>
      <c r="G218" s="25"/>
    </row>
    <row r="219" spans="3:7" s="29" customFormat="1" ht="16.5" customHeight="1">
      <c r="C219" s="25"/>
      <c r="D219" s="25"/>
      <c r="G219" s="25"/>
    </row>
    <row r="220" spans="3:7" s="29" customFormat="1" ht="16.5" customHeight="1">
      <c r="C220" s="25"/>
      <c r="D220" s="25"/>
      <c r="G220" s="25"/>
    </row>
    <row r="221" spans="3:7" s="29" customFormat="1" ht="16.5" customHeight="1">
      <c r="C221" s="25"/>
      <c r="D221" s="25"/>
      <c r="G221" s="25"/>
    </row>
    <row r="222" spans="3:7" s="29" customFormat="1" ht="16.5" customHeight="1">
      <c r="C222" s="25"/>
      <c r="D222" s="25"/>
      <c r="G222" s="25"/>
    </row>
    <row r="223" spans="3:7" s="29" customFormat="1" ht="16.5" customHeight="1">
      <c r="C223" s="25"/>
      <c r="D223" s="25"/>
      <c r="G223" s="25"/>
    </row>
    <row r="224" spans="3:7" s="29" customFormat="1" ht="16.5" customHeight="1">
      <c r="C224" s="25"/>
      <c r="D224" s="25"/>
      <c r="G224" s="25"/>
    </row>
    <row r="225" spans="3:7" s="29" customFormat="1" ht="16.5" customHeight="1">
      <c r="C225" s="25"/>
      <c r="D225" s="25"/>
      <c r="G225" s="25"/>
    </row>
    <row r="226" spans="3:7" s="29" customFormat="1" ht="16.5" customHeight="1">
      <c r="C226" s="25"/>
      <c r="D226" s="25"/>
      <c r="G226" s="25"/>
    </row>
    <row r="227" spans="3:7" s="29" customFormat="1" ht="16.5" customHeight="1">
      <c r="C227" s="25"/>
      <c r="D227" s="25"/>
      <c r="G227" s="25"/>
    </row>
    <row r="228" spans="3:7" s="29" customFormat="1" ht="16.5" customHeight="1">
      <c r="C228" s="25"/>
      <c r="D228" s="25"/>
      <c r="G228" s="25"/>
    </row>
    <row r="229" spans="3:7" s="29" customFormat="1" ht="16.5" customHeight="1">
      <c r="C229" s="25"/>
      <c r="D229" s="25"/>
      <c r="G229" s="25"/>
    </row>
    <row r="230" spans="3:7" s="29" customFormat="1" ht="16.5" customHeight="1">
      <c r="C230" s="25"/>
      <c r="D230" s="25"/>
      <c r="G230" s="25"/>
    </row>
    <row r="231" spans="3:7" s="29" customFormat="1" ht="16.5" customHeight="1">
      <c r="C231" s="25"/>
      <c r="D231" s="25"/>
      <c r="G231" s="25"/>
    </row>
    <row r="232" spans="3:7" s="29" customFormat="1" ht="16.5" customHeight="1">
      <c r="C232" s="25"/>
      <c r="D232" s="25"/>
      <c r="G232" s="25"/>
    </row>
    <row r="233" spans="3:7" s="29" customFormat="1" ht="16.5" customHeight="1">
      <c r="C233" s="25"/>
      <c r="D233" s="25"/>
      <c r="G233" s="25"/>
    </row>
    <row r="234" spans="3:7" s="29" customFormat="1" ht="16.5" customHeight="1">
      <c r="C234" s="25"/>
      <c r="D234" s="25"/>
      <c r="G234" s="25"/>
    </row>
    <row r="235" spans="3:7" s="29" customFormat="1" ht="16.5" customHeight="1">
      <c r="C235" s="25"/>
      <c r="D235" s="25"/>
      <c r="G235" s="25"/>
    </row>
    <row r="236" spans="3:7" s="29" customFormat="1" ht="16.5" customHeight="1">
      <c r="C236" s="25"/>
      <c r="D236" s="25"/>
      <c r="G236" s="25"/>
    </row>
    <row r="237" spans="3:7" s="29" customFormat="1" ht="16.5" customHeight="1">
      <c r="C237" s="25"/>
      <c r="D237" s="25"/>
      <c r="G237" s="25"/>
    </row>
    <row r="238" spans="3:7" s="29" customFormat="1" ht="16.5" customHeight="1">
      <c r="C238" s="25"/>
      <c r="D238" s="25"/>
      <c r="G238" s="25"/>
    </row>
    <row r="239" spans="3:7" s="29" customFormat="1" ht="16.5" customHeight="1">
      <c r="C239" s="25"/>
      <c r="D239" s="25"/>
      <c r="G239" s="25"/>
    </row>
    <row r="240" spans="3:7" s="29" customFormat="1" ht="16.5" customHeight="1">
      <c r="C240" s="25"/>
      <c r="D240" s="25"/>
      <c r="G240" s="25"/>
    </row>
    <row r="241" spans="3:7" s="29" customFormat="1" ht="16.5" customHeight="1">
      <c r="C241" s="25"/>
      <c r="D241" s="25"/>
      <c r="G241" s="25"/>
    </row>
    <row r="242" spans="3:7" s="29" customFormat="1" ht="16.5" customHeight="1">
      <c r="C242" s="25"/>
      <c r="D242" s="25"/>
      <c r="G242" s="25"/>
    </row>
    <row r="243" spans="3:7" s="29" customFormat="1" ht="16.5" customHeight="1">
      <c r="C243" s="25"/>
      <c r="D243" s="25"/>
      <c r="G243" s="25"/>
    </row>
    <row r="244" spans="3:7" s="29" customFormat="1" ht="16.5" customHeight="1">
      <c r="C244" s="25"/>
      <c r="D244" s="25"/>
      <c r="G244" s="25"/>
    </row>
    <row r="245" spans="3:7" s="29" customFormat="1" ht="16.5" customHeight="1">
      <c r="C245" s="25"/>
      <c r="D245" s="25"/>
      <c r="G245" s="25"/>
    </row>
    <row r="246" spans="3:7" s="29" customFormat="1" ht="16.5" customHeight="1">
      <c r="C246" s="25"/>
      <c r="D246" s="25"/>
      <c r="G246" s="25"/>
    </row>
    <row r="247" spans="3:7" s="29" customFormat="1" ht="16.5" customHeight="1">
      <c r="C247" s="25"/>
      <c r="D247" s="25"/>
      <c r="G247" s="25"/>
    </row>
    <row r="248" spans="3:7" s="29" customFormat="1" ht="16.5" customHeight="1">
      <c r="C248" s="25"/>
      <c r="D248" s="25"/>
      <c r="G248" s="25"/>
    </row>
    <row r="249" spans="3:7" s="29" customFormat="1" ht="16.5" customHeight="1">
      <c r="C249" s="25"/>
      <c r="D249" s="25"/>
      <c r="G249" s="25"/>
    </row>
    <row r="250" spans="3:7" s="29" customFormat="1" ht="16.5" customHeight="1">
      <c r="C250" s="25"/>
      <c r="D250" s="25"/>
      <c r="G250" s="25"/>
    </row>
    <row r="251" spans="3:7" s="29" customFormat="1" ht="16.5" customHeight="1">
      <c r="C251" s="25"/>
      <c r="D251" s="25"/>
      <c r="G251" s="25"/>
    </row>
    <row r="252" spans="3:7" s="29" customFormat="1" ht="16.5" customHeight="1">
      <c r="C252" s="25"/>
      <c r="D252" s="25"/>
      <c r="G252" s="25"/>
    </row>
    <row r="253" spans="3:7" s="29" customFormat="1" ht="16.5" customHeight="1">
      <c r="C253" s="25"/>
      <c r="D253" s="25"/>
      <c r="G253" s="25"/>
    </row>
    <row r="254" spans="3:7" s="29" customFormat="1" ht="16.5" customHeight="1">
      <c r="C254" s="25"/>
      <c r="D254" s="25"/>
      <c r="G254" s="25"/>
    </row>
    <row r="255" spans="3:7" s="29" customFormat="1" ht="16.5" customHeight="1">
      <c r="C255" s="25"/>
      <c r="D255" s="25"/>
      <c r="G255" s="25"/>
    </row>
    <row r="256" spans="3:7" s="29" customFormat="1" ht="16.5" customHeight="1">
      <c r="C256" s="25"/>
      <c r="D256" s="25"/>
      <c r="G256" s="25"/>
    </row>
    <row r="257" spans="3:7" s="29" customFormat="1" ht="16.5" customHeight="1">
      <c r="C257" s="25"/>
      <c r="D257" s="25"/>
      <c r="G257" s="25"/>
    </row>
    <row r="258" spans="3:7" s="29" customFormat="1" ht="16.5" customHeight="1">
      <c r="C258" s="25"/>
      <c r="D258" s="25"/>
      <c r="G258" s="25"/>
    </row>
    <row r="259" spans="3:7" s="29" customFormat="1" ht="16.5" customHeight="1">
      <c r="C259" s="25"/>
      <c r="D259" s="25"/>
      <c r="G259" s="25"/>
    </row>
    <row r="260" spans="3:7" s="29" customFormat="1" ht="16.5" customHeight="1">
      <c r="C260" s="25"/>
      <c r="D260" s="25"/>
      <c r="G260" s="25"/>
    </row>
    <row r="261" spans="3:7" s="29" customFormat="1" ht="16.5" customHeight="1">
      <c r="C261" s="25"/>
      <c r="D261" s="25"/>
      <c r="G261" s="25"/>
    </row>
    <row r="262" spans="3:7" s="29" customFormat="1" ht="16.5" customHeight="1">
      <c r="C262" s="25"/>
      <c r="D262" s="25"/>
      <c r="G262" s="25"/>
    </row>
    <row r="263" spans="3:7" s="29" customFormat="1" ht="16.5" customHeight="1">
      <c r="C263" s="25"/>
      <c r="D263" s="25"/>
      <c r="G263" s="25"/>
    </row>
    <row r="264" spans="3:7" s="29" customFormat="1" ht="16.5" customHeight="1">
      <c r="C264" s="25"/>
      <c r="D264" s="25"/>
      <c r="G264" s="25"/>
    </row>
    <row r="265" spans="3:7" s="29" customFormat="1" ht="16.5" customHeight="1">
      <c r="C265" s="25"/>
      <c r="D265" s="25"/>
      <c r="G265" s="25"/>
    </row>
    <row r="266" spans="3:7" s="29" customFormat="1" ht="16.5" customHeight="1">
      <c r="C266" s="25"/>
      <c r="D266" s="25"/>
      <c r="G266" s="25"/>
    </row>
    <row r="267" spans="3:7" s="29" customFormat="1" ht="16.5" customHeight="1">
      <c r="C267" s="25"/>
      <c r="D267" s="25"/>
      <c r="G267" s="25"/>
    </row>
    <row r="268" spans="3:7" s="29" customFormat="1" ht="16.5" customHeight="1">
      <c r="C268" s="25"/>
      <c r="D268" s="25"/>
      <c r="G268" s="25"/>
    </row>
    <row r="269" spans="3:7" s="29" customFormat="1" ht="16.5" customHeight="1">
      <c r="C269" s="25"/>
      <c r="D269" s="25"/>
      <c r="G269" s="25"/>
    </row>
    <row r="270" spans="3:7" s="29" customFormat="1" ht="16.5" customHeight="1">
      <c r="C270" s="25"/>
      <c r="D270" s="25"/>
      <c r="G270" s="25"/>
    </row>
    <row r="271" spans="3:7" s="29" customFormat="1" ht="16.5" customHeight="1">
      <c r="C271" s="25"/>
      <c r="D271" s="25"/>
      <c r="G271" s="25"/>
    </row>
    <row r="272" spans="3:7" s="29" customFormat="1" ht="16.5" customHeight="1">
      <c r="C272" s="25"/>
      <c r="D272" s="25"/>
      <c r="G272" s="25"/>
    </row>
    <row r="273" spans="3:7" s="29" customFormat="1" ht="16.5" customHeight="1">
      <c r="C273" s="25"/>
      <c r="D273" s="25"/>
      <c r="G273" s="25"/>
    </row>
    <row r="274" spans="3:7" s="29" customFormat="1" ht="16.5" customHeight="1">
      <c r="C274" s="25"/>
      <c r="D274" s="25"/>
      <c r="G274" s="25"/>
    </row>
    <row r="275" spans="3:7" s="29" customFormat="1" ht="16.5" customHeight="1">
      <c r="C275" s="25"/>
      <c r="D275" s="25"/>
      <c r="G275" s="25"/>
    </row>
    <row r="276" spans="3:7" s="29" customFormat="1" ht="16.5" customHeight="1">
      <c r="C276" s="25"/>
      <c r="D276" s="25"/>
      <c r="G276" s="25"/>
    </row>
    <row r="277" spans="3:7" s="29" customFormat="1" ht="16.5" customHeight="1">
      <c r="C277" s="25"/>
      <c r="D277" s="25"/>
      <c r="G277" s="25"/>
    </row>
    <row r="278" spans="3:7" s="29" customFormat="1" ht="16.5" customHeight="1">
      <c r="C278" s="25"/>
      <c r="D278" s="25"/>
      <c r="G278" s="25"/>
    </row>
    <row r="279" spans="3:7" s="29" customFormat="1" ht="16.5" customHeight="1">
      <c r="C279" s="25"/>
      <c r="D279" s="25"/>
      <c r="G279" s="25"/>
    </row>
    <row r="280" spans="3:7" s="29" customFormat="1" ht="16.5" customHeight="1">
      <c r="C280" s="25"/>
      <c r="D280" s="25"/>
      <c r="G280" s="25"/>
    </row>
    <row r="281" spans="3:7" s="29" customFormat="1" ht="16.5" customHeight="1">
      <c r="C281" s="25"/>
      <c r="D281" s="25"/>
      <c r="G281" s="25"/>
    </row>
    <row r="282" spans="3:7" s="29" customFormat="1" ht="16.5" customHeight="1">
      <c r="C282" s="25"/>
      <c r="D282" s="25"/>
      <c r="G282" s="25"/>
    </row>
    <row r="283" spans="3:7" s="29" customFormat="1" ht="16.5" customHeight="1">
      <c r="C283" s="25"/>
      <c r="D283" s="25"/>
      <c r="G283" s="25"/>
    </row>
    <row r="284" spans="3:7" s="29" customFormat="1" ht="16.5" customHeight="1">
      <c r="C284" s="25"/>
      <c r="D284" s="25"/>
      <c r="G284" s="25"/>
    </row>
    <row r="285" spans="3:7" s="29" customFormat="1" ht="16.5" customHeight="1">
      <c r="C285" s="25"/>
      <c r="D285" s="25"/>
      <c r="G285" s="25"/>
    </row>
    <row r="286" spans="3:7" s="29" customFormat="1" ht="16.5" customHeight="1">
      <c r="C286" s="25"/>
      <c r="D286" s="25"/>
      <c r="G286" s="25"/>
    </row>
    <row r="287" spans="3:7" s="29" customFormat="1" ht="16.5" customHeight="1">
      <c r="C287" s="25"/>
      <c r="D287" s="25"/>
      <c r="G287" s="25"/>
    </row>
    <row r="288" spans="3:7" s="29" customFormat="1" ht="16.5" customHeight="1">
      <c r="C288" s="25"/>
      <c r="D288" s="25"/>
      <c r="G288" s="25"/>
    </row>
    <row r="289" spans="3:7" s="29" customFormat="1" ht="16.5" customHeight="1">
      <c r="C289" s="25"/>
      <c r="D289" s="25"/>
      <c r="G289" s="25"/>
    </row>
    <row r="290" spans="3:7" s="29" customFormat="1" ht="16.5" customHeight="1">
      <c r="C290" s="25"/>
      <c r="D290" s="25"/>
      <c r="G290" s="25"/>
    </row>
    <row r="291" spans="3:7" s="29" customFormat="1" ht="16.5" customHeight="1">
      <c r="C291" s="25"/>
      <c r="D291" s="25"/>
      <c r="G291" s="25"/>
    </row>
    <row r="292" spans="3:7" s="29" customFormat="1" ht="16.5" customHeight="1">
      <c r="C292" s="25"/>
      <c r="D292" s="25"/>
      <c r="G292" s="25"/>
    </row>
    <row r="293" spans="3:7" s="29" customFormat="1" ht="16.5" customHeight="1">
      <c r="C293" s="25"/>
      <c r="D293" s="25"/>
      <c r="G293" s="25"/>
    </row>
    <row r="294" spans="3:7" s="29" customFormat="1" ht="16.5" customHeight="1">
      <c r="C294" s="25"/>
      <c r="D294" s="25"/>
      <c r="G294" s="25"/>
    </row>
    <row r="295" spans="3:7" s="29" customFormat="1" ht="16.5" customHeight="1">
      <c r="C295" s="25"/>
      <c r="D295" s="25"/>
      <c r="G295" s="25"/>
    </row>
    <row r="296" spans="3:7" s="29" customFormat="1" ht="16.5" customHeight="1">
      <c r="C296" s="25"/>
      <c r="D296" s="25"/>
      <c r="G296" s="25"/>
    </row>
    <row r="297" spans="3:7" s="29" customFormat="1" ht="16.5" customHeight="1">
      <c r="C297" s="25"/>
      <c r="D297" s="25"/>
      <c r="G297" s="25"/>
    </row>
    <row r="298" spans="3:7" s="29" customFormat="1" ht="16.5" customHeight="1">
      <c r="C298" s="25"/>
      <c r="D298" s="25"/>
      <c r="G298" s="25"/>
    </row>
    <row r="299" spans="3:7" s="29" customFormat="1" ht="16.5" customHeight="1">
      <c r="C299" s="25"/>
      <c r="D299" s="25"/>
      <c r="G299" s="25"/>
    </row>
    <row r="300" spans="3:7" s="29" customFormat="1" ht="16.5" customHeight="1">
      <c r="C300" s="25"/>
      <c r="D300" s="25"/>
      <c r="G300" s="25"/>
    </row>
    <row r="301" spans="3:7" s="29" customFormat="1" ht="16.5" customHeight="1">
      <c r="C301" s="25"/>
      <c r="D301" s="25"/>
      <c r="G301" s="25"/>
    </row>
    <row r="302" spans="3:7" s="29" customFormat="1" ht="16.5" customHeight="1">
      <c r="C302" s="25"/>
      <c r="D302" s="25"/>
      <c r="G302" s="25"/>
    </row>
    <row r="303" spans="3:7" s="29" customFormat="1" ht="16.5" customHeight="1">
      <c r="C303" s="25"/>
      <c r="D303" s="25"/>
      <c r="G303" s="25"/>
    </row>
    <row r="304" spans="3:7" s="29" customFormat="1" ht="16.5" customHeight="1">
      <c r="C304" s="25"/>
      <c r="D304" s="25"/>
      <c r="G304" s="25"/>
    </row>
    <row r="305" spans="3:7" s="29" customFormat="1" ht="16.5" customHeight="1">
      <c r="C305" s="25"/>
      <c r="D305" s="25"/>
      <c r="G305" s="25"/>
    </row>
    <row r="306" spans="3:7" s="29" customFormat="1" ht="16.5" customHeight="1">
      <c r="C306" s="25"/>
      <c r="D306" s="25"/>
      <c r="G306" s="25"/>
    </row>
    <row r="307" spans="1:15" s="10" customFormat="1" ht="12.75">
      <c r="A307" s="29"/>
      <c r="B307" s="29"/>
      <c r="C307" s="25"/>
      <c r="D307" s="25"/>
      <c r="E307" s="29"/>
      <c r="F307" s="29"/>
      <c r="G307" s="25"/>
      <c r="H307" s="29"/>
      <c r="I307" s="29"/>
      <c r="J307" s="29"/>
      <c r="K307" s="29"/>
      <c r="L307" s="29"/>
      <c r="M307" s="29"/>
      <c r="N307" s="29"/>
      <c r="O307" s="29"/>
    </row>
    <row r="308" spans="1:15" s="10" customFormat="1" ht="12.75">
      <c r="A308" s="29"/>
      <c r="B308" s="29"/>
      <c r="C308" s="25"/>
      <c r="D308" s="25"/>
      <c r="E308" s="29"/>
      <c r="F308" s="29"/>
      <c r="G308" s="25"/>
      <c r="H308" s="29"/>
      <c r="I308" s="29"/>
      <c r="J308" s="29"/>
      <c r="K308" s="29"/>
      <c r="L308" s="29"/>
      <c r="M308" s="29"/>
      <c r="N308" s="29"/>
      <c r="O308" s="29"/>
    </row>
    <row r="309" spans="1:15" s="10" customFormat="1" ht="12.75">
      <c r="A309" s="29"/>
      <c r="B309" s="29"/>
      <c r="C309" s="25"/>
      <c r="D309" s="25"/>
      <c r="E309" s="29"/>
      <c r="F309" s="29"/>
      <c r="G309" s="25"/>
      <c r="H309" s="29"/>
      <c r="I309" s="29"/>
      <c r="J309" s="29"/>
      <c r="K309" s="29"/>
      <c r="L309" s="29"/>
      <c r="M309" s="29"/>
      <c r="N309" s="29"/>
      <c r="O309" s="29"/>
    </row>
    <row r="310" spans="1:15" s="10" customFormat="1" ht="12.75">
      <c r="A310" s="29"/>
      <c r="B310" s="29"/>
      <c r="C310" s="25"/>
      <c r="D310" s="25"/>
      <c r="E310" s="29"/>
      <c r="F310" s="29"/>
      <c r="G310" s="25"/>
      <c r="H310" s="29"/>
      <c r="I310" s="29"/>
      <c r="J310" s="29"/>
      <c r="K310" s="29"/>
      <c r="L310" s="29"/>
      <c r="M310" s="29"/>
      <c r="N310" s="29"/>
      <c r="O310" s="29"/>
    </row>
    <row r="311" spans="1:15" s="10" customFormat="1" ht="12.75">
      <c r="A311" s="29"/>
      <c r="B311" s="29"/>
      <c r="C311" s="25"/>
      <c r="D311" s="25"/>
      <c r="E311" s="29"/>
      <c r="F311" s="29"/>
      <c r="G311" s="25"/>
      <c r="H311" s="29"/>
      <c r="I311" s="29"/>
      <c r="J311" s="29"/>
      <c r="K311" s="29"/>
      <c r="L311" s="29"/>
      <c r="M311" s="29"/>
      <c r="N311" s="29"/>
      <c r="O311" s="29"/>
    </row>
    <row r="312" spans="1:15" s="10" customFormat="1" ht="12.75">
      <c r="A312" s="29"/>
      <c r="B312" s="29"/>
      <c r="C312" s="25"/>
      <c r="D312" s="25"/>
      <c r="E312" s="29"/>
      <c r="F312" s="29"/>
      <c r="G312" s="25"/>
      <c r="H312" s="29"/>
      <c r="I312" s="29"/>
      <c r="J312" s="29"/>
      <c r="K312" s="29"/>
      <c r="L312" s="29"/>
      <c r="M312" s="29"/>
      <c r="N312" s="29"/>
      <c r="O312" s="29"/>
    </row>
    <row r="313" spans="1:15" s="10" customFormat="1" ht="12.75">
      <c r="A313" s="29"/>
      <c r="B313" s="29"/>
      <c r="C313" s="25"/>
      <c r="D313" s="25"/>
      <c r="E313" s="29"/>
      <c r="F313" s="29"/>
      <c r="G313" s="25"/>
      <c r="H313" s="29"/>
      <c r="I313" s="29"/>
      <c r="J313" s="29"/>
      <c r="K313" s="29"/>
      <c r="L313" s="29"/>
      <c r="M313" s="29"/>
      <c r="N313" s="29"/>
      <c r="O313" s="29"/>
    </row>
    <row r="314" spans="1:15" s="10" customFormat="1" ht="12.75">
      <c r="A314" s="29"/>
      <c r="B314" s="29"/>
      <c r="C314" s="25"/>
      <c r="D314" s="25"/>
      <c r="E314" s="29"/>
      <c r="F314" s="29"/>
      <c r="G314" s="25"/>
      <c r="H314" s="29"/>
      <c r="I314" s="29"/>
      <c r="J314" s="29"/>
      <c r="K314" s="29"/>
      <c r="L314" s="29"/>
      <c r="M314" s="29"/>
      <c r="N314" s="29"/>
      <c r="O314" s="29"/>
    </row>
    <row r="315" spans="1:15" s="10" customFormat="1" ht="12.75">
      <c r="A315" s="29"/>
      <c r="B315" s="29"/>
      <c r="C315" s="25"/>
      <c r="D315" s="25"/>
      <c r="E315" s="29"/>
      <c r="F315" s="29"/>
      <c r="G315" s="25"/>
      <c r="H315" s="29"/>
      <c r="I315" s="29"/>
      <c r="J315" s="29"/>
      <c r="K315" s="29"/>
      <c r="L315" s="29"/>
      <c r="M315" s="29"/>
      <c r="N315" s="29"/>
      <c r="O315" s="29"/>
    </row>
    <row r="316" spans="3:7" s="10" customFormat="1" ht="12.75">
      <c r="C316" s="6"/>
      <c r="D316" s="6"/>
      <c r="G316" s="6"/>
    </row>
    <row r="317" spans="3:7" s="10" customFormat="1" ht="12.75">
      <c r="C317" s="6"/>
      <c r="D317" s="6"/>
      <c r="G317" s="6"/>
    </row>
    <row r="318" spans="3:7" s="10" customFormat="1" ht="12.75">
      <c r="C318" s="6"/>
      <c r="D318" s="6"/>
      <c r="G318" s="6"/>
    </row>
    <row r="319" spans="3:7" s="10" customFormat="1" ht="12.75">
      <c r="C319" s="6"/>
      <c r="D319" s="6"/>
      <c r="G319" s="6"/>
    </row>
    <row r="320" spans="3:7" s="10" customFormat="1" ht="12.75">
      <c r="C320" s="6"/>
      <c r="D320" s="6"/>
      <c r="G320" s="6"/>
    </row>
    <row r="321" spans="3:7" s="10" customFormat="1" ht="12.75">
      <c r="C321" s="6"/>
      <c r="D321" s="6"/>
      <c r="G321" s="6"/>
    </row>
    <row r="322" spans="3:7" s="10" customFormat="1" ht="12.75">
      <c r="C322" s="6"/>
      <c r="D322" s="6"/>
      <c r="G322" s="6"/>
    </row>
    <row r="323" spans="3:7" s="10" customFormat="1" ht="12.75">
      <c r="C323" s="6"/>
      <c r="D323" s="6"/>
      <c r="G323" s="6"/>
    </row>
    <row r="324" spans="3:7" s="10" customFormat="1" ht="12.75">
      <c r="C324" s="6"/>
      <c r="D324" s="6"/>
      <c r="G324" s="6"/>
    </row>
    <row r="325" spans="3:7" s="10" customFormat="1" ht="12.75">
      <c r="C325" s="6"/>
      <c r="D325" s="6"/>
      <c r="G325" s="6"/>
    </row>
    <row r="326" spans="3:7" s="10" customFormat="1" ht="12.75">
      <c r="C326" s="6"/>
      <c r="D326" s="6"/>
      <c r="G326" s="6"/>
    </row>
    <row r="327" spans="3:7" s="10" customFormat="1" ht="12.75">
      <c r="C327" s="6"/>
      <c r="D327" s="6"/>
      <c r="G327" s="6"/>
    </row>
    <row r="328" spans="3:7" s="10" customFormat="1" ht="12.75">
      <c r="C328" s="6"/>
      <c r="D328" s="6"/>
      <c r="G328" s="6"/>
    </row>
    <row r="329" spans="3:7" s="10" customFormat="1" ht="12.75">
      <c r="C329" s="6"/>
      <c r="D329" s="6"/>
      <c r="G329" s="6"/>
    </row>
    <row r="330" spans="3:7" s="10" customFormat="1" ht="12.75">
      <c r="C330" s="6"/>
      <c r="D330" s="6"/>
      <c r="G330" s="6"/>
    </row>
    <row r="331" spans="3:7" s="10" customFormat="1" ht="12.75">
      <c r="C331" s="6"/>
      <c r="D331" s="6"/>
      <c r="G331" s="6"/>
    </row>
    <row r="332" spans="3:7" s="10" customFormat="1" ht="12.75">
      <c r="C332" s="6"/>
      <c r="D332" s="6"/>
      <c r="G332" s="6"/>
    </row>
    <row r="333" spans="3:7" s="10" customFormat="1" ht="12.75">
      <c r="C333" s="6"/>
      <c r="D333" s="6"/>
      <c r="G333" s="6"/>
    </row>
    <row r="334" spans="3:7" s="10" customFormat="1" ht="12.75">
      <c r="C334" s="6"/>
      <c r="D334" s="6"/>
      <c r="G334" s="6"/>
    </row>
    <row r="335" spans="3:7" s="10" customFormat="1" ht="12.75">
      <c r="C335" s="6"/>
      <c r="D335" s="6"/>
      <c r="G335" s="6"/>
    </row>
    <row r="336" spans="3:7" s="10" customFormat="1" ht="12.75">
      <c r="C336" s="6"/>
      <c r="D336" s="6"/>
      <c r="G336" s="6"/>
    </row>
    <row r="337" spans="3:7" s="10" customFormat="1" ht="12.75">
      <c r="C337" s="6"/>
      <c r="D337" s="6"/>
      <c r="G337" s="6"/>
    </row>
    <row r="338" spans="3:7" s="10" customFormat="1" ht="12.75">
      <c r="C338" s="6"/>
      <c r="D338" s="6"/>
      <c r="G338" s="6"/>
    </row>
    <row r="339" spans="3:7" s="10" customFormat="1" ht="12.75">
      <c r="C339" s="6"/>
      <c r="D339" s="6"/>
      <c r="G339" s="6"/>
    </row>
    <row r="340" spans="3:7" s="10" customFormat="1" ht="12.75">
      <c r="C340" s="6"/>
      <c r="D340" s="6"/>
      <c r="G340" s="6"/>
    </row>
    <row r="341" spans="3:7" s="10" customFormat="1" ht="12.75">
      <c r="C341" s="6"/>
      <c r="D341" s="6"/>
      <c r="G341" s="6"/>
    </row>
    <row r="342" spans="3:7" s="10" customFormat="1" ht="12.75">
      <c r="C342" s="6"/>
      <c r="D342" s="6"/>
      <c r="G342" s="6"/>
    </row>
    <row r="343" spans="3:7" s="10" customFormat="1" ht="12.75">
      <c r="C343" s="6"/>
      <c r="D343" s="6"/>
      <c r="G343" s="6"/>
    </row>
    <row r="344" spans="3:7" s="10" customFormat="1" ht="12.75">
      <c r="C344" s="6"/>
      <c r="D344" s="6"/>
      <c r="G344" s="6"/>
    </row>
    <row r="345" spans="3:7" s="10" customFormat="1" ht="12.75">
      <c r="C345" s="6"/>
      <c r="D345" s="6"/>
      <c r="G345" s="6"/>
    </row>
    <row r="346" spans="3:7" s="10" customFormat="1" ht="12.75">
      <c r="C346" s="6"/>
      <c r="D346" s="6"/>
      <c r="G346" s="6"/>
    </row>
    <row r="347" spans="3:7" s="10" customFormat="1" ht="12.75">
      <c r="C347" s="6"/>
      <c r="D347" s="6"/>
      <c r="G347" s="6"/>
    </row>
    <row r="348" spans="3:7" s="10" customFormat="1" ht="12.75">
      <c r="C348" s="6"/>
      <c r="D348" s="6"/>
      <c r="G348" s="6"/>
    </row>
    <row r="349" spans="3:7" s="10" customFormat="1" ht="12.75">
      <c r="C349" s="6"/>
      <c r="D349" s="6"/>
      <c r="G349" s="6"/>
    </row>
    <row r="350" spans="3:7" s="10" customFormat="1" ht="12.75">
      <c r="C350" s="6"/>
      <c r="D350" s="6"/>
      <c r="G350" s="6"/>
    </row>
    <row r="351" spans="3:7" s="10" customFormat="1" ht="12.75">
      <c r="C351" s="6"/>
      <c r="D351" s="6"/>
      <c r="G351" s="6"/>
    </row>
    <row r="352" spans="3:7" s="10" customFormat="1" ht="12.75">
      <c r="C352" s="6"/>
      <c r="D352" s="6"/>
      <c r="G352" s="6"/>
    </row>
    <row r="353" spans="3:7" s="10" customFormat="1" ht="12.75">
      <c r="C353" s="6"/>
      <c r="D353" s="6"/>
      <c r="G353" s="6"/>
    </row>
    <row r="354" spans="3:7" s="10" customFormat="1" ht="12.75">
      <c r="C354" s="6"/>
      <c r="D354" s="6"/>
      <c r="G354" s="6"/>
    </row>
    <row r="355" spans="3:7" s="10" customFormat="1" ht="12.75">
      <c r="C355" s="6"/>
      <c r="D355" s="6"/>
      <c r="G355" s="6"/>
    </row>
    <row r="356" spans="3:7" s="10" customFormat="1" ht="12.75">
      <c r="C356" s="6"/>
      <c r="D356" s="6"/>
      <c r="G356" s="6"/>
    </row>
    <row r="357" spans="3:7" s="10" customFormat="1" ht="12.75">
      <c r="C357" s="6"/>
      <c r="D357" s="6"/>
      <c r="G357" s="6"/>
    </row>
    <row r="358" spans="3:7" s="10" customFormat="1" ht="12.75">
      <c r="C358" s="6"/>
      <c r="D358" s="6"/>
      <c r="G358" s="6"/>
    </row>
    <row r="359" spans="3:7" s="10" customFormat="1" ht="12.75">
      <c r="C359" s="6"/>
      <c r="D359" s="6"/>
      <c r="G359" s="6"/>
    </row>
    <row r="360" spans="3:7" s="10" customFormat="1" ht="12.75">
      <c r="C360" s="6"/>
      <c r="D360" s="6"/>
      <c r="G360" s="6"/>
    </row>
    <row r="361" spans="3:7" s="10" customFormat="1" ht="12.75">
      <c r="C361" s="6"/>
      <c r="D361" s="6"/>
      <c r="G361" s="6"/>
    </row>
    <row r="362" spans="3:7" s="10" customFormat="1" ht="12.75">
      <c r="C362" s="6"/>
      <c r="D362" s="6"/>
      <c r="G362" s="6"/>
    </row>
    <row r="363" spans="3:7" s="10" customFormat="1" ht="12.75">
      <c r="C363" s="6"/>
      <c r="D363" s="6"/>
      <c r="G363" s="6"/>
    </row>
    <row r="364" spans="3:7" s="10" customFormat="1" ht="12.75">
      <c r="C364" s="6"/>
      <c r="D364" s="6"/>
      <c r="G364" s="6"/>
    </row>
    <row r="365" spans="3:7" s="10" customFormat="1" ht="12.75">
      <c r="C365" s="6"/>
      <c r="D365" s="6"/>
      <c r="G365" s="6"/>
    </row>
    <row r="366" spans="3:7" s="10" customFormat="1" ht="12.75">
      <c r="C366" s="6"/>
      <c r="D366" s="6"/>
      <c r="G366" s="6"/>
    </row>
    <row r="367" spans="3:7" s="10" customFormat="1" ht="12.75">
      <c r="C367" s="6"/>
      <c r="D367" s="6"/>
      <c r="G367" s="6"/>
    </row>
    <row r="368" spans="3:7" s="10" customFormat="1" ht="12.75">
      <c r="C368" s="6"/>
      <c r="D368" s="6"/>
      <c r="G368" s="6"/>
    </row>
    <row r="369" spans="3:7" s="10" customFormat="1" ht="12.75">
      <c r="C369" s="6"/>
      <c r="D369" s="6"/>
      <c r="G369" s="6"/>
    </row>
    <row r="370" spans="3:7" s="10" customFormat="1" ht="12.75">
      <c r="C370" s="6"/>
      <c r="D370" s="6"/>
      <c r="G370" s="6"/>
    </row>
    <row r="371" spans="3:7" s="10" customFormat="1" ht="12.75">
      <c r="C371" s="6"/>
      <c r="D371" s="6"/>
      <c r="G371" s="6"/>
    </row>
    <row r="372" spans="3:7" s="10" customFormat="1" ht="12.75">
      <c r="C372" s="6"/>
      <c r="D372" s="6"/>
      <c r="G372" s="6"/>
    </row>
    <row r="373" spans="3:7" s="10" customFormat="1" ht="12.75">
      <c r="C373" s="6"/>
      <c r="D373" s="6"/>
      <c r="G373" s="6"/>
    </row>
    <row r="374" spans="3:7" s="10" customFormat="1" ht="12.75">
      <c r="C374" s="6"/>
      <c r="D374" s="6"/>
      <c r="G374" s="6"/>
    </row>
    <row r="375" spans="3:7" s="10" customFormat="1" ht="12.75">
      <c r="C375" s="6"/>
      <c r="D375" s="6"/>
      <c r="G375" s="6"/>
    </row>
    <row r="376" spans="3:7" s="10" customFormat="1" ht="12.75">
      <c r="C376" s="6"/>
      <c r="D376" s="6"/>
      <c r="G376" s="6"/>
    </row>
    <row r="377" spans="3:7" s="10" customFormat="1" ht="12.75">
      <c r="C377" s="6"/>
      <c r="D377" s="6"/>
      <c r="G377" s="6"/>
    </row>
    <row r="378" spans="3:7" s="10" customFormat="1" ht="12.75">
      <c r="C378" s="6"/>
      <c r="D378" s="6"/>
      <c r="G378" s="6"/>
    </row>
    <row r="379" spans="3:7" s="10" customFormat="1" ht="12.75">
      <c r="C379" s="6"/>
      <c r="D379" s="6"/>
      <c r="G379" s="6"/>
    </row>
    <row r="380" spans="3:7" s="10" customFormat="1" ht="12.75">
      <c r="C380" s="6"/>
      <c r="D380" s="6"/>
      <c r="G380" s="6"/>
    </row>
    <row r="381" spans="3:7" s="10" customFormat="1" ht="12.75">
      <c r="C381" s="6"/>
      <c r="D381" s="6"/>
      <c r="G381" s="6"/>
    </row>
    <row r="382" spans="3:7" s="10" customFormat="1" ht="12.75">
      <c r="C382" s="6"/>
      <c r="D382" s="6"/>
      <c r="G382" s="6"/>
    </row>
    <row r="383" spans="3:7" s="10" customFormat="1" ht="12.75">
      <c r="C383" s="6"/>
      <c r="D383" s="6"/>
      <c r="G383" s="6"/>
    </row>
    <row r="384" spans="3:7" s="10" customFormat="1" ht="12.75">
      <c r="C384" s="6"/>
      <c r="D384" s="6"/>
      <c r="G384" s="6"/>
    </row>
    <row r="385" spans="3:7" s="10" customFormat="1" ht="12.75">
      <c r="C385" s="6"/>
      <c r="D385" s="6"/>
      <c r="G385" s="6"/>
    </row>
    <row r="386" spans="3:7" s="10" customFormat="1" ht="12.75">
      <c r="C386" s="6"/>
      <c r="D386" s="6"/>
      <c r="G386" s="6"/>
    </row>
    <row r="387" spans="3:7" s="10" customFormat="1" ht="12.75">
      <c r="C387" s="6"/>
      <c r="D387" s="6"/>
      <c r="G387" s="6"/>
    </row>
    <row r="388" spans="3:7" s="10" customFormat="1" ht="12.75">
      <c r="C388" s="6"/>
      <c r="D388" s="6"/>
      <c r="G388" s="6"/>
    </row>
    <row r="389" spans="3:7" s="10" customFormat="1" ht="12.75">
      <c r="C389" s="6"/>
      <c r="D389" s="6"/>
      <c r="G389" s="6"/>
    </row>
    <row r="390" spans="3:7" s="10" customFormat="1" ht="12.75">
      <c r="C390" s="6"/>
      <c r="D390" s="6"/>
      <c r="G390" s="6"/>
    </row>
    <row r="391" spans="3:7" s="10" customFormat="1" ht="12.75">
      <c r="C391" s="6"/>
      <c r="D391" s="6"/>
      <c r="G391" s="6"/>
    </row>
    <row r="392" spans="3:7" s="10" customFormat="1" ht="12.75">
      <c r="C392" s="6"/>
      <c r="D392" s="6"/>
      <c r="G392" s="6"/>
    </row>
    <row r="393" spans="3:7" s="10" customFormat="1" ht="12.75">
      <c r="C393" s="6"/>
      <c r="D393" s="6"/>
      <c r="G393" s="6"/>
    </row>
    <row r="394" spans="3:7" s="10" customFormat="1" ht="12.75">
      <c r="C394" s="6"/>
      <c r="D394" s="6"/>
      <c r="G394" s="6"/>
    </row>
    <row r="395" spans="3:7" s="10" customFormat="1" ht="12.75">
      <c r="C395" s="6"/>
      <c r="D395" s="6"/>
      <c r="G395" s="6"/>
    </row>
    <row r="396" spans="3:7" s="10" customFormat="1" ht="12.75">
      <c r="C396" s="6"/>
      <c r="D396" s="6"/>
      <c r="G396" s="6"/>
    </row>
    <row r="397" spans="3:7" s="10" customFormat="1" ht="12.75">
      <c r="C397" s="6"/>
      <c r="D397" s="6"/>
      <c r="G397" s="6"/>
    </row>
    <row r="398" spans="3:7" s="10" customFormat="1" ht="12.75">
      <c r="C398" s="6"/>
      <c r="D398" s="6"/>
      <c r="G398" s="6"/>
    </row>
    <row r="399" spans="3:7" s="10" customFormat="1" ht="12.75">
      <c r="C399" s="6"/>
      <c r="D399" s="6"/>
      <c r="G399" s="6"/>
    </row>
    <row r="400" spans="3:7" s="10" customFormat="1" ht="12.75">
      <c r="C400" s="6"/>
      <c r="D400" s="6"/>
      <c r="G400" s="6"/>
    </row>
    <row r="401" spans="3:7" s="10" customFormat="1" ht="12.75">
      <c r="C401" s="6"/>
      <c r="D401" s="6"/>
      <c r="G401" s="6"/>
    </row>
    <row r="402" spans="3:7" s="10" customFormat="1" ht="12.75">
      <c r="C402" s="6"/>
      <c r="D402" s="6"/>
      <c r="G402" s="6"/>
    </row>
    <row r="403" spans="3:7" s="10" customFormat="1" ht="12.75">
      <c r="C403" s="6"/>
      <c r="D403" s="6"/>
      <c r="G403" s="6"/>
    </row>
    <row r="404" spans="3:7" s="10" customFormat="1" ht="12.75">
      <c r="C404" s="6"/>
      <c r="D404" s="6"/>
      <c r="G404" s="6"/>
    </row>
    <row r="405" spans="3:7" s="10" customFormat="1" ht="12.75">
      <c r="C405" s="6"/>
      <c r="D405" s="6"/>
      <c r="G405" s="6"/>
    </row>
    <row r="406" spans="3:7" s="10" customFormat="1" ht="12.75">
      <c r="C406" s="6"/>
      <c r="D406" s="6"/>
      <c r="G406" s="6"/>
    </row>
    <row r="407" spans="3:7" s="10" customFormat="1" ht="12.75">
      <c r="C407" s="6"/>
      <c r="D407" s="6"/>
      <c r="G407" s="6"/>
    </row>
    <row r="408" spans="3:7" s="10" customFormat="1" ht="12.75">
      <c r="C408" s="6"/>
      <c r="D408" s="6"/>
      <c r="G408" s="6"/>
    </row>
    <row r="409" spans="3:7" s="10" customFormat="1" ht="12.75">
      <c r="C409" s="6"/>
      <c r="D409" s="6"/>
      <c r="G409" s="6"/>
    </row>
    <row r="410" spans="3:7" s="10" customFormat="1" ht="12.75">
      <c r="C410" s="6"/>
      <c r="D410" s="6"/>
      <c r="G410" s="6"/>
    </row>
    <row r="411" spans="3:7" s="10" customFormat="1" ht="12.75">
      <c r="C411" s="6"/>
      <c r="D411" s="6"/>
      <c r="G411" s="6"/>
    </row>
    <row r="412" spans="3:7" s="10" customFormat="1" ht="12.75">
      <c r="C412" s="6"/>
      <c r="D412" s="6"/>
      <c r="G412" s="6"/>
    </row>
    <row r="413" spans="3:7" s="10" customFormat="1" ht="12.75">
      <c r="C413" s="6"/>
      <c r="D413" s="6"/>
      <c r="G413" s="6"/>
    </row>
    <row r="414" spans="3:7" s="10" customFormat="1" ht="12.75">
      <c r="C414" s="6"/>
      <c r="D414" s="6"/>
      <c r="G414" s="6"/>
    </row>
    <row r="415" spans="3:7" s="10" customFormat="1" ht="12.75">
      <c r="C415" s="6"/>
      <c r="D415" s="6"/>
      <c r="G415" s="6"/>
    </row>
    <row r="416" spans="3:7" s="10" customFormat="1" ht="12.75">
      <c r="C416" s="6"/>
      <c r="D416" s="6"/>
      <c r="G416" s="6"/>
    </row>
    <row r="417" spans="3:7" s="10" customFormat="1" ht="12.75">
      <c r="C417" s="6"/>
      <c r="D417" s="6"/>
      <c r="G417" s="6"/>
    </row>
    <row r="418" spans="3:7" s="10" customFormat="1" ht="12.75">
      <c r="C418" s="6"/>
      <c r="D418" s="6"/>
      <c r="G418" s="6"/>
    </row>
    <row r="419" spans="3:7" s="10" customFormat="1" ht="12.75">
      <c r="C419" s="6"/>
      <c r="D419" s="6"/>
      <c r="G419" s="6"/>
    </row>
    <row r="420" spans="3:7" s="10" customFormat="1" ht="12.75">
      <c r="C420" s="6"/>
      <c r="D420" s="6"/>
      <c r="G420" s="6"/>
    </row>
    <row r="421" spans="3:7" s="10" customFormat="1" ht="12.75">
      <c r="C421" s="6"/>
      <c r="D421" s="6"/>
      <c r="G421" s="6"/>
    </row>
    <row r="422" spans="3:7" s="10" customFormat="1" ht="12.75">
      <c r="C422" s="6"/>
      <c r="D422" s="6"/>
      <c r="G422" s="6"/>
    </row>
    <row r="423" spans="3:7" s="10" customFormat="1" ht="12.75">
      <c r="C423" s="6"/>
      <c r="D423" s="6"/>
      <c r="G423" s="6"/>
    </row>
    <row r="424" spans="3:7" s="10" customFormat="1" ht="12.75">
      <c r="C424" s="6"/>
      <c r="D424" s="6"/>
      <c r="G424" s="6"/>
    </row>
    <row r="425" spans="3:7" s="10" customFormat="1" ht="12.75">
      <c r="C425" s="6"/>
      <c r="D425" s="6"/>
      <c r="G425" s="6"/>
    </row>
    <row r="426" spans="3:7" s="10" customFormat="1" ht="12.75">
      <c r="C426" s="6"/>
      <c r="D426" s="6"/>
      <c r="G426" s="6"/>
    </row>
    <row r="427" spans="3:7" s="10" customFormat="1" ht="12.75">
      <c r="C427" s="6"/>
      <c r="D427" s="6"/>
      <c r="G427" s="6"/>
    </row>
    <row r="428" spans="3:7" s="10" customFormat="1" ht="12.75">
      <c r="C428" s="6"/>
      <c r="D428" s="6"/>
      <c r="G428" s="6"/>
    </row>
    <row r="429" spans="3:7" s="10" customFormat="1" ht="12.75">
      <c r="C429" s="6"/>
      <c r="D429" s="6"/>
      <c r="G429" s="6"/>
    </row>
    <row r="430" spans="3:7" s="10" customFormat="1" ht="12.75">
      <c r="C430" s="6"/>
      <c r="D430" s="6"/>
      <c r="G430" s="6"/>
    </row>
    <row r="431" spans="3:7" s="10" customFormat="1" ht="12.75">
      <c r="C431" s="6"/>
      <c r="D431" s="6"/>
      <c r="G431" s="6"/>
    </row>
    <row r="432" spans="3:7" s="10" customFormat="1" ht="12.75">
      <c r="C432" s="6"/>
      <c r="D432" s="6"/>
      <c r="G432" s="6"/>
    </row>
    <row r="433" spans="3:7" s="10" customFormat="1" ht="12.75">
      <c r="C433" s="6"/>
      <c r="D433" s="6"/>
      <c r="G433" s="6"/>
    </row>
    <row r="434" spans="3:7" s="10" customFormat="1" ht="12.75">
      <c r="C434" s="6"/>
      <c r="D434" s="6"/>
      <c r="G434" s="6"/>
    </row>
    <row r="435" spans="3:7" s="10" customFormat="1" ht="12.75">
      <c r="C435" s="6"/>
      <c r="D435" s="6"/>
      <c r="G435" s="6"/>
    </row>
    <row r="436" spans="3:7" s="10" customFormat="1" ht="12.75">
      <c r="C436" s="6"/>
      <c r="D436" s="6"/>
      <c r="G436" s="6"/>
    </row>
    <row r="437" spans="3:7" s="10" customFormat="1" ht="12.75">
      <c r="C437" s="6"/>
      <c r="D437" s="6"/>
      <c r="G437" s="6"/>
    </row>
    <row r="438" spans="3:7" s="10" customFormat="1" ht="12.75">
      <c r="C438" s="6"/>
      <c r="D438" s="6"/>
      <c r="G438" s="6"/>
    </row>
    <row r="439" spans="3:7" s="10" customFormat="1" ht="12.75">
      <c r="C439" s="6"/>
      <c r="D439" s="6"/>
      <c r="G439" s="6"/>
    </row>
    <row r="440" spans="3:7" s="10" customFormat="1" ht="12.75">
      <c r="C440" s="6"/>
      <c r="D440" s="6"/>
      <c r="G440" s="6"/>
    </row>
    <row r="441" spans="3:7" s="10" customFormat="1" ht="12.75">
      <c r="C441" s="6"/>
      <c r="D441" s="6"/>
      <c r="G441" s="6"/>
    </row>
    <row r="442" spans="3:7" s="10" customFormat="1" ht="12.75">
      <c r="C442" s="6"/>
      <c r="D442" s="6"/>
      <c r="G442" s="6"/>
    </row>
    <row r="443" spans="3:7" s="10" customFormat="1" ht="12.75">
      <c r="C443" s="6"/>
      <c r="D443" s="6"/>
      <c r="G443" s="6"/>
    </row>
    <row r="444" spans="3:7" s="10" customFormat="1" ht="12.75">
      <c r="C444" s="6"/>
      <c r="D444" s="6"/>
      <c r="G444" s="6"/>
    </row>
    <row r="445" spans="3:7" s="10" customFormat="1" ht="12.75">
      <c r="C445" s="6"/>
      <c r="D445" s="6"/>
      <c r="G445" s="6"/>
    </row>
    <row r="446" spans="3:7" s="10" customFormat="1" ht="12.75">
      <c r="C446" s="6"/>
      <c r="D446" s="6"/>
      <c r="G446" s="6"/>
    </row>
    <row r="447" spans="3:7" s="10" customFormat="1" ht="12.75">
      <c r="C447" s="6"/>
      <c r="D447" s="6"/>
      <c r="G447" s="6"/>
    </row>
    <row r="448" spans="3:7" s="10" customFormat="1" ht="12.75">
      <c r="C448" s="6"/>
      <c r="D448" s="6"/>
      <c r="G448" s="6"/>
    </row>
    <row r="449" spans="3:7" s="10" customFormat="1" ht="12.75">
      <c r="C449" s="6"/>
      <c r="D449" s="6"/>
      <c r="G449" s="6"/>
    </row>
    <row r="450" spans="3:7" s="10" customFormat="1" ht="12.75">
      <c r="C450" s="6"/>
      <c r="D450" s="6"/>
      <c r="G450" s="6"/>
    </row>
    <row r="451" spans="3:7" s="10" customFormat="1" ht="12.75">
      <c r="C451" s="6"/>
      <c r="D451" s="6"/>
      <c r="G451" s="6"/>
    </row>
    <row r="452" spans="3:7" s="10" customFormat="1" ht="12.75">
      <c r="C452" s="6"/>
      <c r="D452" s="6"/>
      <c r="G452" s="6"/>
    </row>
    <row r="453" spans="3:7" s="10" customFormat="1" ht="12.75">
      <c r="C453" s="6"/>
      <c r="D453" s="6"/>
      <c r="G453" s="6"/>
    </row>
    <row r="454" spans="3:7" s="10" customFormat="1" ht="12.75">
      <c r="C454" s="6"/>
      <c r="D454" s="6"/>
      <c r="G454" s="6"/>
    </row>
    <row r="455" spans="3:7" s="10" customFormat="1" ht="12.75">
      <c r="C455" s="6"/>
      <c r="D455" s="6"/>
      <c r="G455" s="6"/>
    </row>
    <row r="456" spans="3:7" s="10" customFormat="1" ht="12.75">
      <c r="C456" s="6"/>
      <c r="D456" s="6"/>
      <c r="G456" s="6"/>
    </row>
    <row r="457" spans="3:7" s="10" customFormat="1" ht="12.75">
      <c r="C457" s="6"/>
      <c r="D457" s="6"/>
      <c r="G457" s="6"/>
    </row>
    <row r="458" spans="3:7" s="10" customFormat="1" ht="12.75">
      <c r="C458" s="6"/>
      <c r="D458" s="6"/>
      <c r="G458" s="6"/>
    </row>
    <row r="459" spans="3:7" s="10" customFormat="1" ht="12.75">
      <c r="C459" s="6"/>
      <c r="D459" s="6"/>
      <c r="G459" s="6"/>
    </row>
    <row r="460" spans="3:7" s="10" customFormat="1" ht="12.75">
      <c r="C460" s="6"/>
      <c r="D460" s="6"/>
      <c r="G460" s="6"/>
    </row>
    <row r="461" spans="3:7" s="10" customFormat="1" ht="12.75">
      <c r="C461" s="6"/>
      <c r="D461" s="6"/>
      <c r="G461" s="6"/>
    </row>
    <row r="462" spans="3:7" s="10" customFormat="1" ht="12.75">
      <c r="C462" s="6"/>
      <c r="D462" s="6"/>
      <c r="G462" s="6"/>
    </row>
    <row r="463" spans="3:7" s="10" customFormat="1" ht="12.75">
      <c r="C463" s="6"/>
      <c r="D463" s="6"/>
      <c r="G463" s="6"/>
    </row>
    <row r="464" spans="3:7" s="10" customFormat="1" ht="12.75">
      <c r="C464" s="6"/>
      <c r="D464" s="6"/>
      <c r="G464" s="6"/>
    </row>
    <row r="465" spans="3:7" s="10" customFormat="1" ht="12.75">
      <c r="C465" s="6"/>
      <c r="D465" s="6"/>
      <c r="G465" s="6"/>
    </row>
    <row r="466" spans="3:7" s="10" customFormat="1" ht="12.75">
      <c r="C466" s="6"/>
      <c r="D466" s="6"/>
      <c r="G466" s="6"/>
    </row>
    <row r="467" spans="3:7" s="10" customFormat="1" ht="12.75">
      <c r="C467" s="6"/>
      <c r="D467" s="6"/>
      <c r="G467" s="6"/>
    </row>
    <row r="468" spans="3:7" s="10" customFormat="1" ht="12.75">
      <c r="C468" s="6"/>
      <c r="D468" s="6"/>
      <c r="G468" s="6"/>
    </row>
    <row r="469" spans="3:7" s="10" customFormat="1" ht="12.75">
      <c r="C469" s="6"/>
      <c r="D469" s="6"/>
      <c r="G469" s="6"/>
    </row>
    <row r="470" spans="3:7" s="10" customFormat="1" ht="12.75">
      <c r="C470" s="6"/>
      <c r="D470" s="6"/>
      <c r="G470" s="6"/>
    </row>
    <row r="471" spans="3:7" s="10" customFormat="1" ht="12.75">
      <c r="C471" s="6"/>
      <c r="D471" s="6"/>
      <c r="G471" s="6"/>
    </row>
    <row r="472" spans="3:7" s="10" customFormat="1" ht="12.75">
      <c r="C472" s="6"/>
      <c r="D472" s="6"/>
      <c r="G472" s="6"/>
    </row>
    <row r="473" spans="3:7" s="10" customFormat="1" ht="12.75">
      <c r="C473" s="6"/>
      <c r="D473" s="6"/>
      <c r="G473" s="6"/>
    </row>
    <row r="474" spans="3:7" s="10" customFormat="1" ht="12.75">
      <c r="C474" s="6"/>
      <c r="D474" s="6"/>
      <c r="G474" s="6"/>
    </row>
    <row r="475" spans="3:7" s="10" customFormat="1" ht="12.75">
      <c r="C475" s="6"/>
      <c r="D475" s="6"/>
      <c r="G475" s="6"/>
    </row>
    <row r="476" spans="3:7" s="10" customFormat="1" ht="12.75">
      <c r="C476" s="6"/>
      <c r="D476" s="6"/>
      <c r="G476" s="6"/>
    </row>
    <row r="477" spans="3:7" s="10" customFormat="1" ht="12.75">
      <c r="C477" s="6"/>
      <c r="D477" s="6"/>
      <c r="G477" s="6"/>
    </row>
    <row r="478" spans="3:7" s="10" customFormat="1" ht="12.75">
      <c r="C478" s="6"/>
      <c r="D478" s="6"/>
      <c r="G478" s="6"/>
    </row>
    <row r="479" spans="3:7" s="10" customFormat="1" ht="12.75">
      <c r="C479" s="6"/>
      <c r="D479" s="6"/>
      <c r="G479" s="6"/>
    </row>
    <row r="480" spans="3:7" s="10" customFormat="1" ht="12.75">
      <c r="C480" s="6"/>
      <c r="D480" s="6"/>
      <c r="G480" s="6"/>
    </row>
    <row r="481" spans="3:7" s="10" customFormat="1" ht="12.75">
      <c r="C481" s="6"/>
      <c r="D481" s="6"/>
      <c r="G481" s="6"/>
    </row>
    <row r="482" spans="3:7" s="10" customFormat="1" ht="12.75">
      <c r="C482" s="6"/>
      <c r="D482" s="6"/>
      <c r="G482" s="6"/>
    </row>
    <row r="483" spans="3:7" s="10" customFormat="1" ht="12.75">
      <c r="C483" s="6"/>
      <c r="D483" s="6"/>
      <c r="G483" s="6"/>
    </row>
    <row r="484" spans="3:7" s="10" customFormat="1" ht="12.75">
      <c r="C484" s="6"/>
      <c r="D484" s="6"/>
      <c r="G484" s="6"/>
    </row>
    <row r="485" spans="3:7" s="10" customFormat="1" ht="12.75">
      <c r="C485" s="6"/>
      <c r="D485" s="6"/>
      <c r="G485" s="6"/>
    </row>
    <row r="486" spans="3:7" s="10" customFormat="1" ht="12.75">
      <c r="C486" s="6"/>
      <c r="D486" s="6"/>
      <c r="G486" s="6"/>
    </row>
    <row r="487" spans="3:7" s="10" customFormat="1" ht="12.75">
      <c r="C487" s="6"/>
      <c r="D487" s="6"/>
      <c r="G487" s="6"/>
    </row>
    <row r="488" spans="3:7" s="10" customFormat="1" ht="12.75">
      <c r="C488" s="6"/>
      <c r="D488" s="6"/>
      <c r="G488" s="6"/>
    </row>
    <row r="489" spans="3:7" s="10" customFormat="1" ht="12.75">
      <c r="C489" s="6"/>
      <c r="D489" s="6"/>
      <c r="G489" s="6"/>
    </row>
    <row r="490" spans="3:7" s="10" customFormat="1" ht="12.75">
      <c r="C490" s="6"/>
      <c r="D490" s="6"/>
      <c r="G490" s="6"/>
    </row>
    <row r="491" spans="3:7" s="10" customFormat="1" ht="12.75">
      <c r="C491" s="6"/>
      <c r="D491" s="6"/>
      <c r="G491" s="6"/>
    </row>
    <row r="492" spans="3:7" s="10" customFormat="1" ht="12.75">
      <c r="C492" s="6"/>
      <c r="D492" s="6"/>
      <c r="G492" s="6"/>
    </row>
    <row r="493" spans="3:7" s="10" customFormat="1" ht="12.75">
      <c r="C493" s="6"/>
      <c r="D493" s="6"/>
      <c r="G493" s="6"/>
    </row>
    <row r="494" spans="3:7" s="10" customFormat="1" ht="12.75">
      <c r="C494" s="6"/>
      <c r="D494" s="6"/>
      <c r="G494" s="6"/>
    </row>
    <row r="495" spans="3:7" s="10" customFormat="1" ht="12.75">
      <c r="C495" s="6"/>
      <c r="D495" s="6"/>
      <c r="G495" s="6"/>
    </row>
    <row r="496" spans="3:7" s="10" customFormat="1" ht="12.75">
      <c r="C496" s="6"/>
      <c r="D496" s="6"/>
      <c r="G496" s="6"/>
    </row>
    <row r="497" spans="3:7" s="10" customFormat="1" ht="12.75">
      <c r="C497" s="6"/>
      <c r="D497" s="6"/>
      <c r="G497" s="6"/>
    </row>
    <row r="498" spans="3:7" s="10" customFormat="1" ht="12.75">
      <c r="C498" s="6"/>
      <c r="D498" s="6"/>
      <c r="G498" s="6"/>
    </row>
    <row r="499" spans="3:7" s="10" customFormat="1" ht="12.75">
      <c r="C499" s="6"/>
      <c r="D499" s="6"/>
      <c r="G499" s="6"/>
    </row>
    <row r="500" spans="3:7" s="10" customFormat="1" ht="12.75">
      <c r="C500" s="6"/>
      <c r="D500" s="6"/>
      <c r="G500" s="6"/>
    </row>
    <row r="501" spans="3:7" s="10" customFormat="1" ht="12.75">
      <c r="C501" s="6"/>
      <c r="D501" s="6"/>
      <c r="G501" s="6"/>
    </row>
    <row r="502" spans="3:7" s="10" customFormat="1" ht="12.75">
      <c r="C502" s="6"/>
      <c r="D502" s="6"/>
      <c r="G502" s="6"/>
    </row>
    <row r="503" spans="3:7" s="10" customFormat="1" ht="12.75">
      <c r="C503" s="6"/>
      <c r="D503" s="6"/>
      <c r="G503" s="6"/>
    </row>
    <row r="504" spans="3:7" s="10" customFormat="1" ht="12.75">
      <c r="C504" s="6"/>
      <c r="D504" s="6"/>
      <c r="G504" s="6"/>
    </row>
    <row r="505" spans="3:7" s="10" customFormat="1" ht="12.75">
      <c r="C505" s="6"/>
      <c r="D505" s="6"/>
      <c r="G505" s="6"/>
    </row>
    <row r="506" spans="3:7" s="10" customFormat="1" ht="12.75">
      <c r="C506" s="6"/>
      <c r="D506" s="6"/>
      <c r="G506" s="6"/>
    </row>
    <row r="507" spans="3:7" s="10" customFormat="1" ht="12.75">
      <c r="C507" s="6"/>
      <c r="D507" s="6"/>
      <c r="G507" s="6"/>
    </row>
    <row r="508" spans="3:7" s="10" customFormat="1" ht="12.75">
      <c r="C508" s="6"/>
      <c r="D508" s="6"/>
      <c r="G508" s="6"/>
    </row>
    <row r="509" spans="3:7" s="10" customFormat="1" ht="12.75">
      <c r="C509" s="6"/>
      <c r="D509" s="6"/>
      <c r="G509" s="6"/>
    </row>
    <row r="510" spans="3:7" s="10" customFormat="1" ht="12.75">
      <c r="C510" s="6"/>
      <c r="D510" s="6"/>
      <c r="G510" s="6"/>
    </row>
    <row r="511" spans="3:7" s="10" customFormat="1" ht="12.75">
      <c r="C511" s="6"/>
      <c r="D511" s="6"/>
      <c r="G511" s="6"/>
    </row>
    <row r="512" spans="3:7" s="10" customFormat="1" ht="12.75">
      <c r="C512" s="6"/>
      <c r="D512" s="6"/>
      <c r="G512" s="6"/>
    </row>
    <row r="513" spans="3:7" s="10" customFormat="1" ht="12.75">
      <c r="C513" s="6"/>
      <c r="D513" s="6"/>
      <c r="G513" s="6"/>
    </row>
    <row r="514" spans="3:7" s="10" customFormat="1" ht="12.75">
      <c r="C514" s="6"/>
      <c r="D514" s="6"/>
      <c r="G514" s="6"/>
    </row>
    <row r="515" spans="3:7" s="10" customFormat="1" ht="12.75">
      <c r="C515" s="6"/>
      <c r="D515" s="6"/>
      <c r="G515" s="6"/>
    </row>
    <row r="516" spans="3:7" s="10" customFormat="1" ht="12.75">
      <c r="C516" s="6"/>
      <c r="D516" s="6"/>
      <c r="G516" s="6"/>
    </row>
    <row r="517" spans="3:7" s="10" customFormat="1" ht="12.75">
      <c r="C517" s="6"/>
      <c r="D517" s="6"/>
      <c r="G517" s="6"/>
    </row>
    <row r="518" spans="3:7" s="10" customFormat="1" ht="12.75">
      <c r="C518" s="6"/>
      <c r="D518" s="6"/>
      <c r="G518" s="6"/>
    </row>
    <row r="519" spans="3:7" s="10" customFormat="1" ht="12.75">
      <c r="C519" s="6"/>
      <c r="D519" s="6"/>
      <c r="G519" s="6"/>
    </row>
    <row r="520" spans="3:7" s="10" customFormat="1" ht="12.75">
      <c r="C520" s="6"/>
      <c r="D520" s="6"/>
      <c r="G520" s="6"/>
    </row>
    <row r="521" spans="3:7" s="10" customFormat="1" ht="12.75">
      <c r="C521" s="6"/>
      <c r="D521" s="6"/>
      <c r="G521" s="6"/>
    </row>
    <row r="522" spans="3:7" s="10" customFormat="1" ht="12.75">
      <c r="C522" s="6"/>
      <c r="D522" s="6"/>
      <c r="G522" s="6"/>
    </row>
    <row r="523" spans="3:7" s="10" customFormat="1" ht="12.75">
      <c r="C523" s="6"/>
      <c r="D523" s="6"/>
      <c r="G523" s="6"/>
    </row>
    <row r="524" spans="3:7" s="10" customFormat="1" ht="12.75">
      <c r="C524" s="6"/>
      <c r="D524" s="6"/>
      <c r="G524" s="6"/>
    </row>
    <row r="525" spans="3:7" s="10" customFormat="1" ht="12.75">
      <c r="C525" s="6"/>
      <c r="D525" s="6"/>
      <c r="G525" s="6"/>
    </row>
    <row r="526" spans="3:7" s="10" customFormat="1" ht="12.75">
      <c r="C526" s="6"/>
      <c r="D526" s="6"/>
      <c r="G526" s="6"/>
    </row>
    <row r="527" spans="3:7" s="10" customFormat="1" ht="12.75">
      <c r="C527" s="6"/>
      <c r="D527" s="6"/>
      <c r="G527" s="6"/>
    </row>
    <row r="528" spans="3:7" s="10" customFormat="1" ht="12.75">
      <c r="C528" s="6"/>
      <c r="D528" s="6"/>
      <c r="G528" s="6"/>
    </row>
    <row r="529" spans="3:7" s="10" customFormat="1" ht="12.75">
      <c r="C529" s="6"/>
      <c r="D529" s="6"/>
      <c r="G529" s="6"/>
    </row>
    <row r="530" spans="3:7" s="10" customFormat="1" ht="12.75">
      <c r="C530" s="6"/>
      <c r="D530" s="6"/>
      <c r="G530" s="6"/>
    </row>
    <row r="531" spans="3:7" s="10" customFormat="1" ht="12.75">
      <c r="C531" s="6"/>
      <c r="D531" s="6"/>
      <c r="G531" s="6"/>
    </row>
    <row r="532" spans="3:7" s="10" customFormat="1" ht="12.75">
      <c r="C532" s="6"/>
      <c r="D532" s="6"/>
      <c r="G532" s="6"/>
    </row>
    <row r="533" spans="3:7" s="10" customFormat="1" ht="12.75">
      <c r="C533" s="6"/>
      <c r="D533" s="6"/>
      <c r="G533" s="6"/>
    </row>
    <row r="534" spans="3:7" s="10" customFormat="1" ht="12.75">
      <c r="C534" s="6"/>
      <c r="D534" s="6"/>
      <c r="G534" s="6"/>
    </row>
    <row r="535" spans="3:7" s="10" customFormat="1" ht="12.75">
      <c r="C535" s="6"/>
      <c r="D535" s="6"/>
      <c r="G535" s="6"/>
    </row>
    <row r="536" spans="3:7" s="10" customFormat="1" ht="12.75">
      <c r="C536" s="6"/>
      <c r="D536" s="6"/>
      <c r="G536" s="6"/>
    </row>
    <row r="537" spans="3:7" s="10" customFormat="1" ht="12.75">
      <c r="C537" s="6"/>
      <c r="D537" s="6"/>
      <c r="G537" s="6"/>
    </row>
    <row r="538" spans="3:7" s="10" customFormat="1" ht="12.75">
      <c r="C538" s="6"/>
      <c r="D538" s="6"/>
      <c r="G538" s="6"/>
    </row>
    <row r="539" spans="3:7" s="10" customFormat="1" ht="12.75">
      <c r="C539" s="6"/>
      <c r="D539" s="6"/>
      <c r="G539" s="6"/>
    </row>
    <row r="540" spans="3:7" s="10" customFormat="1" ht="12.75">
      <c r="C540" s="6"/>
      <c r="D540" s="6"/>
      <c r="G540" s="6"/>
    </row>
    <row r="541" spans="3:7" s="10" customFormat="1" ht="12.75">
      <c r="C541" s="6"/>
      <c r="D541" s="6"/>
      <c r="G541" s="6"/>
    </row>
    <row r="542" spans="3:7" s="10" customFormat="1" ht="12.75">
      <c r="C542" s="6"/>
      <c r="D542" s="6"/>
      <c r="G542" s="6"/>
    </row>
    <row r="543" spans="3:7" s="10" customFormat="1" ht="12.75">
      <c r="C543" s="6"/>
      <c r="D543" s="6"/>
      <c r="G543" s="6"/>
    </row>
    <row r="544" spans="3:7" s="10" customFormat="1" ht="12.75">
      <c r="C544" s="6"/>
      <c r="D544" s="6"/>
      <c r="G544" s="6"/>
    </row>
    <row r="545" spans="3:7" s="10" customFormat="1" ht="12.75">
      <c r="C545" s="6"/>
      <c r="D545" s="6"/>
      <c r="G545" s="6"/>
    </row>
    <row r="546" spans="3:7" s="10" customFormat="1" ht="12.75">
      <c r="C546" s="6"/>
      <c r="D546" s="6"/>
      <c r="G546" s="6"/>
    </row>
    <row r="547" spans="3:7" s="10" customFormat="1" ht="12.75">
      <c r="C547" s="6"/>
      <c r="D547" s="6"/>
      <c r="G547" s="6"/>
    </row>
    <row r="548" spans="3:7" s="10" customFormat="1" ht="12.75">
      <c r="C548" s="6"/>
      <c r="D548" s="6"/>
      <c r="G548" s="6"/>
    </row>
    <row r="549" spans="3:7" s="10" customFormat="1" ht="12.75">
      <c r="C549" s="6"/>
      <c r="D549" s="6"/>
      <c r="G549" s="6"/>
    </row>
    <row r="550" spans="3:7" s="10" customFormat="1" ht="12.75">
      <c r="C550" s="6"/>
      <c r="D550" s="6"/>
      <c r="G550" s="6"/>
    </row>
    <row r="551" spans="3:7" s="10" customFormat="1" ht="12.75">
      <c r="C551" s="6"/>
      <c r="D551" s="6"/>
      <c r="G551" s="6"/>
    </row>
    <row r="552" spans="3:7" s="10" customFormat="1" ht="12.75">
      <c r="C552" s="6"/>
      <c r="D552" s="6"/>
      <c r="G552" s="6"/>
    </row>
    <row r="553" spans="3:7" s="10" customFormat="1" ht="12.75">
      <c r="C553" s="6"/>
      <c r="D553" s="6"/>
      <c r="G553" s="6"/>
    </row>
    <row r="554" spans="3:7" s="10" customFormat="1" ht="12.75">
      <c r="C554" s="6"/>
      <c r="D554" s="6"/>
      <c r="G554" s="6"/>
    </row>
    <row r="555" spans="3:7" s="10" customFormat="1" ht="12.75">
      <c r="C555" s="6"/>
      <c r="D555" s="6"/>
      <c r="G555" s="6"/>
    </row>
    <row r="556" spans="3:7" s="10" customFormat="1" ht="12.75">
      <c r="C556" s="6"/>
      <c r="D556" s="6"/>
      <c r="G556" s="6"/>
    </row>
    <row r="557" spans="3:7" s="10" customFormat="1" ht="12.75">
      <c r="C557" s="6"/>
      <c r="D557" s="6"/>
      <c r="G557" s="6"/>
    </row>
    <row r="558" spans="3:7" s="10" customFormat="1" ht="12.75">
      <c r="C558" s="6"/>
      <c r="D558" s="6"/>
      <c r="G558" s="6"/>
    </row>
    <row r="559" spans="3:7" s="10" customFormat="1" ht="12.75">
      <c r="C559" s="6"/>
      <c r="D559" s="6"/>
      <c r="G559" s="6"/>
    </row>
    <row r="560" spans="1:15" ht="12.75">
      <c r="A560" s="10"/>
      <c r="B560" s="10"/>
      <c r="E560" s="10"/>
      <c r="F560" s="10"/>
      <c r="G560" s="6"/>
      <c r="I560" s="10"/>
      <c r="J560" s="10"/>
      <c r="K560" s="10"/>
      <c r="L560" s="10"/>
      <c r="M560" s="10"/>
      <c r="N560" s="10"/>
      <c r="O560" s="10"/>
    </row>
    <row r="561" spans="1:15" ht="12.75">
      <c r="A561" s="10"/>
      <c r="B561" s="10"/>
      <c r="E561" s="10"/>
      <c r="F561" s="10"/>
      <c r="G561" s="6"/>
      <c r="I561" s="10"/>
      <c r="J561" s="10"/>
      <c r="K561" s="10"/>
      <c r="L561" s="10"/>
      <c r="M561" s="10"/>
      <c r="N561" s="10"/>
      <c r="O561" s="10"/>
    </row>
    <row r="562" spans="1:15" ht="12.75">
      <c r="A562" s="10"/>
      <c r="B562" s="10"/>
      <c r="E562" s="10"/>
      <c r="F562" s="10"/>
      <c r="G562" s="6"/>
      <c r="I562" s="10"/>
      <c r="J562" s="10"/>
      <c r="K562" s="10"/>
      <c r="L562" s="10"/>
      <c r="M562" s="10"/>
      <c r="N562" s="10"/>
      <c r="O562" s="10"/>
    </row>
    <row r="563" spans="1:15" ht="12.75">
      <c r="A563" s="10"/>
      <c r="B563" s="10"/>
      <c r="E563" s="10"/>
      <c r="F563" s="10"/>
      <c r="G563" s="6"/>
      <c r="I563" s="10"/>
      <c r="J563" s="10"/>
      <c r="K563" s="10"/>
      <c r="L563" s="10"/>
      <c r="M563" s="10"/>
      <c r="N563" s="10"/>
      <c r="O563" s="10"/>
    </row>
    <row r="564" spans="1:15" ht="12.75">
      <c r="A564" s="10"/>
      <c r="B564" s="10"/>
      <c r="E564" s="10"/>
      <c r="F564" s="10"/>
      <c r="G564" s="6"/>
      <c r="I564" s="10"/>
      <c r="J564" s="10"/>
      <c r="K564" s="10"/>
      <c r="L564" s="10"/>
      <c r="M564" s="10"/>
      <c r="N564" s="10"/>
      <c r="O564" s="10"/>
    </row>
    <row r="565" spans="1:15" ht="12.75">
      <c r="A565" s="10"/>
      <c r="B565" s="10"/>
      <c r="E565" s="10"/>
      <c r="F565" s="10"/>
      <c r="G565" s="6"/>
      <c r="I565" s="10"/>
      <c r="J565" s="10"/>
      <c r="K565" s="10"/>
      <c r="L565" s="10"/>
      <c r="M565" s="10"/>
      <c r="N565" s="10"/>
      <c r="O565" s="10"/>
    </row>
    <row r="566" spans="1:15" ht="12.75">
      <c r="A566" s="10"/>
      <c r="B566" s="10"/>
      <c r="E566" s="10"/>
      <c r="F566" s="10"/>
      <c r="G566" s="6"/>
      <c r="I566" s="10"/>
      <c r="J566" s="10"/>
      <c r="K566" s="10"/>
      <c r="L566" s="10"/>
      <c r="M566" s="10"/>
      <c r="N566" s="10"/>
      <c r="O566" s="10"/>
    </row>
    <row r="567" spans="1:15" ht="12.75">
      <c r="A567" s="10"/>
      <c r="B567" s="10"/>
      <c r="E567" s="10"/>
      <c r="F567" s="10"/>
      <c r="G567" s="6"/>
      <c r="I567" s="10"/>
      <c r="J567" s="10"/>
      <c r="K567" s="10"/>
      <c r="L567" s="10"/>
      <c r="M567" s="10"/>
      <c r="N567" s="10"/>
      <c r="O567" s="10"/>
    </row>
    <row r="568" spans="1:15" ht="12.75">
      <c r="A568" s="10"/>
      <c r="B568" s="10"/>
      <c r="E568" s="10"/>
      <c r="F568" s="10"/>
      <c r="G568" s="6"/>
      <c r="I568" s="10"/>
      <c r="J568" s="10"/>
      <c r="K568" s="10"/>
      <c r="L568" s="10"/>
      <c r="M568" s="10"/>
      <c r="N568" s="10"/>
      <c r="O568" s="10"/>
    </row>
  </sheetData>
  <sheetProtection sheet="1" formatCells="0" insertRows="0"/>
  <mergeCells count="10">
    <mergeCell ref="G31:J35"/>
    <mergeCell ref="A42:H42"/>
    <mergeCell ref="E39:F39"/>
    <mergeCell ref="J48:L48"/>
    <mergeCell ref="N48:O48"/>
    <mergeCell ref="N81:O88"/>
    <mergeCell ref="B88:J88"/>
    <mergeCell ref="L88:M88"/>
    <mergeCell ref="A43:H44"/>
    <mergeCell ref="A38:O38"/>
  </mergeCells>
  <conditionalFormatting sqref="P48:W48">
    <cfRule type="cellIs" priority="131" dxfId="10" operator="equal" stopIfTrue="1">
      <formula>"Amount"</formula>
    </cfRule>
  </conditionalFormatting>
  <conditionalFormatting sqref="N48">
    <cfRule type="cellIs" priority="132" dxfId="10" operator="equal" stopIfTrue="1">
      <formula>"Amount per mile"</formula>
    </cfRule>
  </conditionalFormatting>
  <conditionalFormatting sqref="P49:W49">
    <cfRule type="cellIs" priority="133" dxfId="10" operator="equal" stopIfTrue="1">
      <formula>"Other (please enter)"</formula>
    </cfRule>
  </conditionalFormatting>
  <conditionalFormatting sqref="G79 G61:G75">
    <cfRule type="expression" priority="12" dxfId="1" stopIfTrue="1">
      <formula>C61&lt;&gt;2</formula>
    </cfRule>
  </conditionalFormatting>
  <conditionalFormatting sqref="D79 D61:D75">
    <cfRule type="expression" priority="11" dxfId="0" stopIfTrue="1">
      <formula>C61&lt;&gt;0</formula>
    </cfRule>
  </conditionalFormatting>
  <conditionalFormatting sqref="G78">
    <cfRule type="expression" priority="10" dxfId="1" stopIfTrue="1">
      <formula>C78&lt;&gt;2</formula>
    </cfRule>
  </conditionalFormatting>
  <conditionalFormatting sqref="D78">
    <cfRule type="expression" priority="9" dxfId="0" stopIfTrue="1">
      <formula>C78&lt;&gt;0</formula>
    </cfRule>
  </conditionalFormatting>
  <conditionalFormatting sqref="G77">
    <cfRule type="expression" priority="8" dxfId="1" stopIfTrue="1">
      <formula>C77&lt;&gt;2</formula>
    </cfRule>
  </conditionalFormatting>
  <conditionalFormatting sqref="D77">
    <cfRule type="expression" priority="7" dxfId="0" stopIfTrue="1">
      <formula>C77&lt;&gt;0</formula>
    </cfRule>
  </conditionalFormatting>
  <conditionalFormatting sqref="G76">
    <cfRule type="expression" priority="6" dxfId="1" stopIfTrue="1">
      <formula>C76&lt;&gt;2</formula>
    </cfRule>
  </conditionalFormatting>
  <conditionalFormatting sqref="D76">
    <cfRule type="expression" priority="5" dxfId="0" stopIfTrue="1">
      <formula>C76&lt;&gt;0</formula>
    </cfRule>
  </conditionalFormatting>
  <conditionalFormatting sqref="G54:G60">
    <cfRule type="expression" priority="2" dxfId="1" stopIfTrue="1">
      <formula>C54&lt;&gt;2</formula>
    </cfRule>
  </conditionalFormatting>
  <conditionalFormatting sqref="D54:D60">
    <cfRule type="expression" priority="1" dxfId="0" stopIfTrue="1">
      <formula>C54&lt;&gt;0</formula>
    </cfRule>
  </conditionalFormatting>
  <dataValidations count="2">
    <dataValidation type="list" allowBlank="1" showInputMessage="1" showErrorMessage="1" sqref="B54:B79">
      <formula1>$B$2:$B$29</formula1>
    </dataValidation>
    <dataValidation type="list" allowBlank="1" showInputMessage="1" showErrorMessage="1" sqref="E54:E79">
      <formula1>$E$2:$E$9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46"/>
  <drawing r:id="rId2"/>
  <legacyDrawing r:id="rId1"/>
</worksheet>
</file>

<file path=xl/worksheets/sheet2.xml><?xml version="1.0" encoding="utf-8"?>
<worksheet xmlns="http://schemas.openxmlformats.org/spreadsheetml/2006/main" xmlns:r="http://schemas.openxmlformats.org/officeDocument/2006/relationships">
  <sheetPr codeName="Sheet8"/>
  <dimension ref="A1:G125"/>
  <sheetViews>
    <sheetView showGridLines="0" zoomScalePageLayoutView="0" workbookViewId="0" topLeftCell="A79">
      <selection activeCell="A99" sqref="A99"/>
    </sheetView>
  </sheetViews>
  <sheetFormatPr defaultColWidth="8.8515625" defaultRowHeight="12.75"/>
  <cols>
    <col min="1" max="1" width="85.28125" style="0" customWidth="1"/>
    <col min="2" max="2" width="11.7109375" style="0" customWidth="1"/>
    <col min="3" max="3" width="14.00390625" style="0" customWidth="1"/>
    <col min="4" max="5" width="11.7109375" style="0" customWidth="1"/>
  </cols>
  <sheetData>
    <row r="1" spans="1:4" ht="18" customHeight="1">
      <c r="A1" s="30" t="s">
        <v>31</v>
      </c>
      <c r="B1" s="150" t="s">
        <v>3</v>
      </c>
      <c r="C1" s="150" t="s">
        <v>4</v>
      </c>
      <c r="D1" s="152" t="s">
        <v>5</v>
      </c>
    </row>
    <row r="2" spans="1:4" ht="48" customHeight="1">
      <c r="A2" s="31" t="s">
        <v>120</v>
      </c>
      <c r="B2" s="151"/>
      <c r="C2" s="151"/>
      <c r="D2" s="153"/>
    </row>
    <row r="3" spans="1:4" ht="13.5" thickBot="1">
      <c r="A3" s="32" t="s">
        <v>32</v>
      </c>
      <c r="B3" s="33" t="s">
        <v>6</v>
      </c>
      <c r="C3" s="33" t="s">
        <v>6</v>
      </c>
      <c r="D3" s="34" t="s">
        <v>6</v>
      </c>
    </row>
    <row r="4" spans="1:4" ht="12.75">
      <c r="A4" s="35" t="s">
        <v>7</v>
      </c>
      <c r="B4" s="36"/>
      <c r="C4" s="36"/>
      <c r="D4" s="37"/>
    </row>
    <row r="5" spans="1:4" ht="12.75">
      <c r="A5" s="4" t="s">
        <v>8</v>
      </c>
      <c r="B5" s="38">
        <v>0</v>
      </c>
      <c r="C5" s="38">
        <v>17</v>
      </c>
      <c r="D5" s="39">
        <f>SUM(B5:C5)</f>
        <v>17</v>
      </c>
    </row>
    <row r="6" spans="1:4" ht="12.75">
      <c r="A6" s="40" t="s">
        <v>9</v>
      </c>
      <c r="B6" s="41">
        <v>0</v>
      </c>
      <c r="C6" s="41">
        <v>17</v>
      </c>
      <c r="D6" s="39">
        <f>SUM(B6:C6)</f>
        <v>17</v>
      </c>
    </row>
    <row r="7" spans="1:4" ht="12.75">
      <c r="A7" s="42" t="s">
        <v>10</v>
      </c>
      <c r="B7" s="43"/>
      <c r="C7" s="43"/>
      <c r="D7" s="44"/>
    </row>
    <row r="8" spans="1:4" ht="12.75">
      <c r="A8" s="4" t="s">
        <v>11</v>
      </c>
      <c r="B8" s="38">
        <v>0</v>
      </c>
      <c r="C8" s="38">
        <v>34</v>
      </c>
      <c r="D8" s="39">
        <f>SUM(B8:C8)</f>
        <v>34</v>
      </c>
    </row>
    <row r="9" spans="1:4" ht="12.75">
      <c r="A9" s="4" t="s">
        <v>12</v>
      </c>
      <c r="B9" s="38">
        <v>0</v>
      </c>
      <c r="C9" s="38">
        <v>17</v>
      </c>
      <c r="D9" s="39">
        <f>SUM(B9:C9)</f>
        <v>17</v>
      </c>
    </row>
    <row r="10" spans="1:4" ht="12.75">
      <c r="A10" s="112" t="s">
        <v>98</v>
      </c>
      <c r="B10" s="41">
        <v>229</v>
      </c>
      <c r="C10" s="41">
        <v>276</v>
      </c>
      <c r="D10" s="39">
        <f>SUM(B10:C10)</f>
        <v>505</v>
      </c>
    </row>
    <row r="11" spans="1:4" ht="12.75">
      <c r="A11" s="42" t="s">
        <v>112</v>
      </c>
      <c r="B11" s="43"/>
      <c r="C11" s="43"/>
      <c r="D11" s="44"/>
    </row>
    <row r="12" spans="1:4" ht="12.75">
      <c r="A12" s="45" t="s">
        <v>13</v>
      </c>
      <c r="B12" s="38"/>
      <c r="C12" s="38"/>
      <c r="D12" s="39"/>
    </row>
    <row r="13" spans="1:4" ht="12.75">
      <c r="A13" s="4" t="s">
        <v>14</v>
      </c>
      <c r="B13" s="38">
        <v>118</v>
      </c>
      <c r="C13" s="38">
        <v>99</v>
      </c>
      <c r="D13" s="39">
        <f aca="true" t="shared" si="0" ref="D13:D29">SUM(B13:C13)</f>
        <v>217</v>
      </c>
    </row>
    <row r="14" spans="1:4" ht="12.75">
      <c r="A14" s="113" t="s">
        <v>99</v>
      </c>
      <c r="B14" s="38">
        <v>16</v>
      </c>
      <c r="C14" s="38">
        <v>332</v>
      </c>
      <c r="D14" s="39">
        <f t="shared" si="0"/>
        <v>348</v>
      </c>
    </row>
    <row r="15" spans="1:4" ht="12.75">
      <c r="A15" s="4" t="s">
        <v>77</v>
      </c>
      <c r="B15" s="38">
        <v>16</v>
      </c>
      <c r="C15" s="38">
        <v>135</v>
      </c>
      <c r="D15" s="39">
        <f t="shared" si="0"/>
        <v>151</v>
      </c>
    </row>
    <row r="16" spans="1:4" ht="27.75">
      <c r="A16" s="114" t="s">
        <v>106</v>
      </c>
      <c r="B16" s="38">
        <v>32</v>
      </c>
      <c r="C16" s="38">
        <v>0</v>
      </c>
      <c r="D16" s="39">
        <f t="shared" si="0"/>
        <v>32</v>
      </c>
    </row>
    <row r="17" spans="1:4" ht="12.75">
      <c r="A17" s="4" t="s">
        <v>15</v>
      </c>
      <c r="B17" s="38">
        <v>47</v>
      </c>
      <c r="C17" s="38">
        <v>332</v>
      </c>
      <c r="D17" s="39">
        <f t="shared" si="0"/>
        <v>379</v>
      </c>
    </row>
    <row r="18" spans="1:4" ht="12.75">
      <c r="A18" s="4" t="s">
        <v>17</v>
      </c>
      <c r="B18" s="38">
        <v>47</v>
      </c>
      <c r="C18" s="38">
        <v>135</v>
      </c>
      <c r="D18" s="39">
        <f t="shared" si="0"/>
        <v>182</v>
      </c>
    </row>
    <row r="19" spans="1:4" ht="12.75">
      <c r="A19" s="113" t="s">
        <v>100</v>
      </c>
      <c r="B19" s="38">
        <v>61</v>
      </c>
      <c r="C19" s="38">
        <v>17</v>
      </c>
      <c r="D19" s="39">
        <f t="shared" si="0"/>
        <v>78</v>
      </c>
    </row>
    <row r="20" spans="1:4" ht="12.75">
      <c r="A20" s="45" t="s">
        <v>16</v>
      </c>
      <c r="B20" s="38"/>
      <c r="C20" s="38"/>
      <c r="D20" s="39"/>
    </row>
    <row r="21" spans="1:4" ht="12.75">
      <c r="A21" s="113" t="s">
        <v>101</v>
      </c>
      <c r="B21" s="38">
        <v>118</v>
      </c>
      <c r="C21" s="38">
        <v>332</v>
      </c>
      <c r="D21" s="39">
        <f t="shared" si="0"/>
        <v>450</v>
      </c>
    </row>
    <row r="22" spans="1:4" ht="12.75">
      <c r="A22" s="113" t="s">
        <v>102</v>
      </c>
      <c r="B22" s="38">
        <v>118</v>
      </c>
      <c r="C22" s="38">
        <v>135</v>
      </c>
      <c r="D22" s="39">
        <f t="shared" si="0"/>
        <v>253</v>
      </c>
    </row>
    <row r="23" spans="1:4" ht="12.75">
      <c r="A23" s="113" t="s">
        <v>103</v>
      </c>
      <c r="B23" s="38">
        <v>184</v>
      </c>
      <c r="C23" s="38">
        <v>33</v>
      </c>
      <c r="D23" s="39">
        <f>SUM(B23:C23)</f>
        <v>217</v>
      </c>
    </row>
    <row r="24" spans="1:4" s="98" customFormat="1" ht="27.75">
      <c r="A24" s="114" t="s">
        <v>109</v>
      </c>
      <c r="B24" s="115">
        <v>184</v>
      </c>
      <c r="C24" s="115">
        <v>33</v>
      </c>
      <c r="D24" s="116">
        <f>SUM(B24:C24)</f>
        <v>217</v>
      </c>
    </row>
    <row r="25" spans="1:4" ht="27.75">
      <c r="A25" s="114" t="s">
        <v>118</v>
      </c>
      <c r="B25" s="38">
        <v>32</v>
      </c>
      <c r="C25" s="38">
        <v>0</v>
      </c>
      <c r="D25" s="116">
        <f>SUM(B25:C25)</f>
        <v>32</v>
      </c>
    </row>
    <row r="26" spans="1:4" ht="12.75">
      <c r="A26" s="113" t="s">
        <v>104</v>
      </c>
      <c r="B26" s="38">
        <v>47</v>
      </c>
      <c r="C26" s="38">
        <v>332</v>
      </c>
      <c r="D26" s="39">
        <f t="shared" si="0"/>
        <v>379</v>
      </c>
    </row>
    <row r="27" spans="1:4" ht="12.75">
      <c r="A27" s="113" t="s">
        <v>105</v>
      </c>
      <c r="B27" s="38">
        <v>47</v>
      </c>
      <c r="C27" s="38">
        <v>135</v>
      </c>
      <c r="D27" s="39">
        <f t="shared" si="0"/>
        <v>182</v>
      </c>
    </row>
    <row r="28" spans="1:4" ht="12.75">
      <c r="A28" s="113" t="s">
        <v>110</v>
      </c>
      <c r="B28" s="38">
        <v>32</v>
      </c>
      <c r="C28" s="38">
        <v>0</v>
      </c>
      <c r="D28" s="39">
        <f t="shared" si="0"/>
        <v>32</v>
      </c>
    </row>
    <row r="29" spans="1:4" ht="12.75">
      <c r="A29" s="46" t="s">
        <v>18</v>
      </c>
      <c r="B29" s="41">
        <v>0</v>
      </c>
      <c r="C29" s="41">
        <v>17</v>
      </c>
      <c r="D29" s="39">
        <f t="shared" si="0"/>
        <v>17</v>
      </c>
    </row>
    <row r="30" spans="1:4" ht="12.75">
      <c r="A30" s="42" t="s">
        <v>19</v>
      </c>
      <c r="B30" s="43"/>
      <c r="C30" s="43"/>
      <c r="D30" s="44"/>
    </row>
    <row r="31" spans="1:4" ht="12.75">
      <c r="A31" s="4" t="s">
        <v>20</v>
      </c>
      <c r="B31" s="38">
        <v>16</v>
      </c>
      <c r="C31" s="38">
        <v>36</v>
      </c>
      <c r="D31" s="39">
        <f aca="true" t="shared" si="1" ref="D31:D42">SUM(B31:C31)</f>
        <v>52</v>
      </c>
    </row>
    <row r="32" spans="1:4" ht="12.75">
      <c r="A32" s="4" t="s">
        <v>21</v>
      </c>
      <c r="B32" s="38">
        <v>16</v>
      </c>
      <c r="C32" s="38">
        <v>68</v>
      </c>
      <c r="D32" s="39">
        <f t="shared" si="1"/>
        <v>84</v>
      </c>
    </row>
    <row r="33" spans="1:4" ht="12.75">
      <c r="A33" s="4" t="s">
        <v>22</v>
      </c>
      <c r="B33" s="38">
        <v>16</v>
      </c>
      <c r="C33" s="38">
        <v>142</v>
      </c>
      <c r="D33" s="39">
        <f t="shared" si="1"/>
        <v>158</v>
      </c>
    </row>
    <row r="34" spans="1:4" ht="12.75">
      <c r="A34" s="4" t="s">
        <v>23</v>
      </c>
      <c r="B34" s="38">
        <v>16</v>
      </c>
      <c r="C34" s="38">
        <v>17</v>
      </c>
      <c r="D34" s="39">
        <f t="shared" si="1"/>
        <v>33</v>
      </c>
    </row>
    <row r="35" spans="1:4" ht="12.75">
      <c r="A35" s="42" t="s">
        <v>24</v>
      </c>
      <c r="B35" s="43"/>
      <c r="C35" s="43"/>
      <c r="D35" s="44"/>
    </row>
    <row r="36" spans="1:4" ht="12.75">
      <c r="A36" s="4" t="s">
        <v>25</v>
      </c>
      <c r="B36" s="38">
        <v>0</v>
      </c>
      <c r="C36" s="38">
        <v>34</v>
      </c>
      <c r="D36" s="39">
        <f t="shared" si="1"/>
        <v>34</v>
      </c>
    </row>
    <row r="37" spans="1:4" ht="12.75">
      <c r="A37" s="4" t="s">
        <v>26</v>
      </c>
      <c r="B37" s="38">
        <v>0</v>
      </c>
      <c r="C37" s="38">
        <v>34</v>
      </c>
      <c r="D37" s="39">
        <f t="shared" si="1"/>
        <v>34</v>
      </c>
    </row>
    <row r="38" spans="1:4" ht="12.75">
      <c r="A38" s="4" t="s">
        <v>54</v>
      </c>
      <c r="B38" s="38">
        <v>0</v>
      </c>
      <c r="C38" s="38">
        <v>34</v>
      </c>
      <c r="D38" s="39">
        <f t="shared" si="1"/>
        <v>34</v>
      </c>
    </row>
    <row r="39" spans="1:4" ht="12.75">
      <c r="A39" s="4" t="s">
        <v>26</v>
      </c>
      <c r="B39" s="38">
        <v>0</v>
      </c>
      <c r="C39" s="38">
        <v>34</v>
      </c>
      <c r="D39" s="39">
        <f t="shared" si="1"/>
        <v>34</v>
      </c>
    </row>
    <row r="40" spans="1:4" ht="12.75">
      <c r="A40" s="4" t="s">
        <v>27</v>
      </c>
      <c r="B40" s="38">
        <v>0</v>
      </c>
      <c r="C40" s="38">
        <v>17</v>
      </c>
      <c r="D40" s="39">
        <f t="shared" si="1"/>
        <v>17</v>
      </c>
    </row>
    <row r="41" spans="1:4" ht="12.75">
      <c r="A41" s="4" t="s">
        <v>28</v>
      </c>
      <c r="B41" s="38">
        <v>0</v>
      </c>
      <c r="C41" s="38">
        <v>0</v>
      </c>
      <c r="D41" s="39">
        <f t="shared" si="1"/>
        <v>0</v>
      </c>
    </row>
    <row r="42" spans="1:4" ht="12.75">
      <c r="A42" s="40" t="s">
        <v>29</v>
      </c>
      <c r="B42" s="41">
        <v>0</v>
      </c>
      <c r="C42" s="41">
        <v>17</v>
      </c>
      <c r="D42" s="47">
        <f t="shared" si="1"/>
        <v>17</v>
      </c>
    </row>
    <row r="43" spans="1:4" ht="12.75">
      <c r="A43" s="42" t="s">
        <v>30</v>
      </c>
      <c r="B43" s="48"/>
      <c r="C43" s="48"/>
      <c r="D43" s="49"/>
    </row>
    <row r="44" spans="1:4" ht="12.75">
      <c r="A44" s="154" t="s">
        <v>65</v>
      </c>
      <c r="B44" s="155"/>
      <c r="C44" s="155"/>
      <c r="D44" s="156"/>
    </row>
    <row r="45" spans="1:4" ht="12.75">
      <c r="A45" s="157"/>
      <c r="B45" s="158"/>
      <c r="C45" s="158"/>
      <c r="D45" s="159"/>
    </row>
    <row r="46" ht="17.25" customHeight="1"/>
    <row r="47" spans="1:4" ht="32.25" customHeight="1">
      <c r="A47" s="50" t="s">
        <v>119</v>
      </c>
      <c r="B47" s="2"/>
      <c r="C47" s="2"/>
      <c r="D47" s="2"/>
    </row>
    <row r="48" ht="32.25" customHeight="1"/>
    <row r="49" spans="1:3" ht="12.75">
      <c r="A49" s="3" t="s">
        <v>59</v>
      </c>
      <c r="C49" s="79">
        <v>0.66667</v>
      </c>
    </row>
    <row r="50" s="117" customFormat="1" ht="12.75"/>
    <row r="51" s="117" customFormat="1" ht="12.75">
      <c r="A51" s="118"/>
    </row>
    <row r="52" s="117" customFormat="1" ht="12.75"/>
    <row r="53" s="117" customFormat="1" ht="12.75"/>
    <row r="54" s="117" customFormat="1" ht="12.75"/>
    <row r="55" s="117" customFormat="1" ht="12.75"/>
    <row r="56" s="117" customFormat="1" ht="12.75"/>
    <row r="57" s="117" customFormat="1" ht="12.75"/>
    <row r="58" s="117" customFormat="1" ht="12.75"/>
    <row r="59" s="117" customFormat="1" ht="12.75"/>
    <row r="60" s="117" customFormat="1" ht="12.75"/>
    <row r="61" s="117" customFormat="1" ht="12.75"/>
    <row r="62" s="117" customFormat="1" ht="12.75"/>
    <row r="63" s="117" customFormat="1" ht="12.75"/>
    <row r="64" s="117" customFormat="1" ht="12.75"/>
    <row r="65" s="117" customFormat="1" ht="12.75"/>
    <row r="66" s="117" customFormat="1" ht="12.75"/>
    <row r="67" s="117" customFormat="1" ht="12.75"/>
    <row r="68" s="117" customFormat="1" ht="12.75"/>
    <row r="69" s="117" customFormat="1" ht="12.75"/>
    <row r="70" s="117" customFormat="1" ht="12.75"/>
    <row r="71" s="117" customFormat="1" ht="12.75"/>
    <row r="72" s="117" customFormat="1" ht="12.75"/>
    <row r="73" s="117" customFormat="1" ht="12.75"/>
    <row r="74" s="117" customFormat="1" ht="12.75"/>
    <row r="75" s="117" customFormat="1" ht="12.75"/>
    <row r="76" s="117" customFormat="1" ht="12.75"/>
    <row r="77" s="117" customFormat="1" ht="12.75"/>
    <row r="78" s="117" customFormat="1" ht="12.75"/>
    <row r="79" s="117" customFormat="1" ht="12.75"/>
    <row r="80" s="117" customFormat="1" ht="12.75"/>
    <row r="81" s="117" customFormat="1" ht="12.75"/>
    <row r="82" s="117" customFormat="1" ht="12.75"/>
    <row r="83" s="117" customFormat="1" ht="12.75"/>
    <row r="84" spans="1:4" ht="12.75">
      <c r="A84" s="1" t="s">
        <v>58</v>
      </c>
      <c r="B84" t="s">
        <v>42</v>
      </c>
      <c r="C84" t="s">
        <v>43</v>
      </c>
      <c r="D84" t="s">
        <v>1</v>
      </c>
    </row>
    <row r="85" spans="1:7" ht="12.75">
      <c r="A85" s="4" t="s">
        <v>50</v>
      </c>
      <c r="B85" s="51">
        <f>+B5</f>
        <v>0</v>
      </c>
      <c r="C85" s="51">
        <v>18</v>
      </c>
      <c r="D85">
        <v>1</v>
      </c>
      <c r="F85">
        <v>0</v>
      </c>
      <c r="G85" s="3" t="s">
        <v>107</v>
      </c>
    </row>
    <row r="86" spans="1:7" ht="12.75">
      <c r="A86" s="3" t="s">
        <v>113</v>
      </c>
      <c r="B86" s="51">
        <v>241</v>
      </c>
      <c r="C86" s="51">
        <v>326</v>
      </c>
      <c r="D86">
        <v>0</v>
      </c>
      <c r="G86" s="3"/>
    </row>
    <row r="87" spans="1:7" ht="12.75">
      <c r="A87" s="3" t="s">
        <v>114</v>
      </c>
      <c r="B87" s="51">
        <v>241</v>
      </c>
      <c r="C87" s="51">
        <v>290</v>
      </c>
      <c r="D87">
        <v>0</v>
      </c>
      <c r="F87">
        <v>0</v>
      </c>
      <c r="G87" s="3" t="s">
        <v>108</v>
      </c>
    </row>
    <row r="88" spans="1:4" ht="12.75">
      <c r="A88" s="3" t="s">
        <v>74</v>
      </c>
      <c r="B88" s="51">
        <v>0</v>
      </c>
      <c r="C88" s="51"/>
      <c r="D88">
        <v>1</v>
      </c>
    </row>
    <row r="89" spans="1:6" ht="12.75">
      <c r="A89" s="52" t="s">
        <v>73</v>
      </c>
      <c r="B89" s="51">
        <f>+B8+B9</f>
        <v>0</v>
      </c>
      <c r="C89" s="51">
        <v>54</v>
      </c>
      <c r="D89">
        <v>1</v>
      </c>
      <c r="F89" s="70"/>
    </row>
    <row r="90" spans="1:4" ht="12.75">
      <c r="A90" s="78" t="s">
        <v>51</v>
      </c>
      <c r="B90" s="51">
        <v>124</v>
      </c>
      <c r="C90" s="51">
        <v>104</v>
      </c>
      <c r="D90">
        <v>0</v>
      </c>
    </row>
    <row r="91" spans="1:4" ht="12.75">
      <c r="A91" s="52" t="s">
        <v>78</v>
      </c>
      <c r="B91" s="53">
        <v>141</v>
      </c>
      <c r="C91" s="53">
        <v>453</v>
      </c>
      <c r="D91">
        <v>0</v>
      </c>
    </row>
    <row r="92" spans="1:4" ht="12.75">
      <c r="A92" s="52" t="s">
        <v>79</v>
      </c>
      <c r="B92" s="53">
        <v>141</v>
      </c>
      <c r="C92" s="53">
        <v>246</v>
      </c>
      <c r="D92">
        <v>0</v>
      </c>
    </row>
    <row r="93" spans="1:4" ht="12.75">
      <c r="A93" s="52" t="s">
        <v>76</v>
      </c>
      <c r="B93" s="53">
        <v>158</v>
      </c>
      <c r="C93" s="53">
        <v>104</v>
      </c>
      <c r="D93">
        <v>0</v>
      </c>
    </row>
    <row r="94" spans="1:4" ht="12.75">
      <c r="A94" s="52" t="s">
        <v>66</v>
      </c>
      <c r="B94" s="53">
        <v>174</v>
      </c>
      <c r="C94" s="53">
        <v>453</v>
      </c>
      <c r="D94">
        <v>0</v>
      </c>
    </row>
    <row r="95" spans="1:4" ht="12.75">
      <c r="A95" s="52" t="s">
        <v>67</v>
      </c>
      <c r="B95" s="53">
        <v>174</v>
      </c>
      <c r="C95" s="53">
        <v>246</v>
      </c>
      <c r="D95">
        <v>0</v>
      </c>
    </row>
    <row r="96" spans="1:4" ht="12.75">
      <c r="A96" s="52" t="s">
        <v>68</v>
      </c>
      <c r="B96" s="53">
        <v>189</v>
      </c>
      <c r="C96" s="53">
        <v>122</v>
      </c>
      <c r="D96">
        <v>0</v>
      </c>
    </row>
    <row r="97" spans="1:4" ht="12.75">
      <c r="A97" s="52" t="s">
        <v>64</v>
      </c>
      <c r="B97" s="53">
        <v>34</v>
      </c>
      <c r="C97" s="51">
        <f>+C25</f>
        <v>0</v>
      </c>
      <c r="D97">
        <v>0</v>
      </c>
    </row>
    <row r="98" spans="1:4" ht="12.75">
      <c r="A98" s="113" t="s">
        <v>101</v>
      </c>
      <c r="B98" s="53">
        <v>124</v>
      </c>
      <c r="C98" s="53">
        <v>349</v>
      </c>
      <c r="D98">
        <v>0</v>
      </c>
    </row>
    <row r="99" spans="1:4" ht="12.75">
      <c r="A99" s="113" t="s">
        <v>102</v>
      </c>
      <c r="B99" s="53">
        <v>124</v>
      </c>
      <c r="C99" s="53">
        <v>142</v>
      </c>
      <c r="D99">
        <v>0</v>
      </c>
    </row>
    <row r="100" spans="1:4" ht="12.75">
      <c r="A100" s="113" t="s">
        <v>103</v>
      </c>
      <c r="B100" s="53">
        <v>194</v>
      </c>
      <c r="C100" s="53">
        <v>34</v>
      </c>
      <c r="D100">
        <v>0</v>
      </c>
    </row>
    <row r="101" spans="1:4" ht="27.75">
      <c r="A101" s="114" t="s">
        <v>109</v>
      </c>
      <c r="B101" s="53">
        <v>194</v>
      </c>
      <c r="C101" s="53">
        <v>34</v>
      </c>
      <c r="D101">
        <v>0</v>
      </c>
    </row>
    <row r="102" spans="1:4" ht="27.75">
      <c r="A102" s="114" t="s">
        <v>111</v>
      </c>
      <c r="B102" s="53">
        <v>34</v>
      </c>
      <c r="C102" s="53">
        <f>C25</f>
        <v>0</v>
      </c>
      <c r="D102">
        <v>0</v>
      </c>
    </row>
    <row r="103" spans="1:4" ht="12.75">
      <c r="A103" s="113" t="s">
        <v>104</v>
      </c>
      <c r="B103" s="53">
        <v>50</v>
      </c>
      <c r="C103" s="53">
        <v>349</v>
      </c>
      <c r="D103">
        <v>0</v>
      </c>
    </row>
    <row r="104" spans="1:4" ht="12.75">
      <c r="A104" s="113" t="s">
        <v>105</v>
      </c>
      <c r="B104" s="53">
        <v>50</v>
      </c>
      <c r="C104" s="53">
        <v>142</v>
      </c>
      <c r="D104">
        <v>0</v>
      </c>
    </row>
    <row r="105" spans="1:4" ht="12.75">
      <c r="A105" s="113" t="s">
        <v>110</v>
      </c>
      <c r="B105" s="53">
        <v>34</v>
      </c>
      <c r="C105" s="53">
        <f>C28</f>
        <v>0</v>
      </c>
      <c r="D105">
        <v>0</v>
      </c>
    </row>
    <row r="106" spans="1:4" ht="12.75">
      <c r="A106" s="52" t="s">
        <v>52</v>
      </c>
      <c r="B106" s="53">
        <v>50</v>
      </c>
      <c r="C106" s="53">
        <v>349</v>
      </c>
      <c r="D106">
        <v>0</v>
      </c>
    </row>
    <row r="107" spans="1:4" ht="12.75">
      <c r="A107" s="52" t="s">
        <v>53</v>
      </c>
      <c r="B107" s="53">
        <v>50</v>
      </c>
      <c r="C107" s="53">
        <v>142</v>
      </c>
      <c r="D107">
        <v>0</v>
      </c>
    </row>
    <row r="108" spans="1:4" ht="12.75">
      <c r="A108" s="52" t="s">
        <v>20</v>
      </c>
      <c r="B108" s="51">
        <v>17</v>
      </c>
      <c r="C108" s="51">
        <v>38</v>
      </c>
      <c r="D108">
        <v>1</v>
      </c>
    </row>
    <row r="109" spans="1:4" ht="12.75">
      <c r="A109" s="52" t="s">
        <v>21</v>
      </c>
      <c r="B109" s="51">
        <v>17</v>
      </c>
      <c r="C109" s="51">
        <v>72</v>
      </c>
      <c r="D109">
        <v>1</v>
      </c>
    </row>
    <row r="110" spans="1:4" ht="12.75">
      <c r="A110" s="52" t="s">
        <v>22</v>
      </c>
      <c r="B110" s="51">
        <v>17</v>
      </c>
      <c r="C110" s="51">
        <v>150</v>
      </c>
      <c r="D110">
        <v>1</v>
      </c>
    </row>
    <row r="111" spans="1:4" ht="12.75">
      <c r="A111" s="52" t="s">
        <v>23</v>
      </c>
      <c r="B111" s="51">
        <v>17</v>
      </c>
      <c r="C111" s="51">
        <v>18</v>
      </c>
      <c r="D111">
        <v>1</v>
      </c>
    </row>
    <row r="112" spans="1:4" ht="12.75">
      <c r="A112" s="52" t="s">
        <v>25</v>
      </c>
      <c r="B112" s="51">
        <f>+B36</f>
        <v>0</v>
      </c>
      <c r="C112" s="51">
        <v>36</v>
      </c>
      <c r="D112">
        <v>1</v>
      </c>
    </row>
    <row r="113" spans="1:4" ht="12.75">
      <c r="A113" s="52" t="s">
        <v>54</v>
      </c>
      <c r="B113" s="51">
        <f>+B38</f>
        <v>0</v>
      </c>
      <c r="C113" s="51">
        <v>36</v>
      </c>
      <c r="D113">
        <v>1</v>
      </c>
    </row>
    <row r="114" spans="1:4" ht="12.75">
      <c r="A114" s="52" t="s">
        <v>55</v>
      </c>
      <c r="B114" s="51">
        <f>+B40</f>
        <v>0</v>
      </c>
      <c r="C114" s="51">
        <v>18</v>
      </c>
      <c r="D114">
        <v>1</v>
      </c>
    </row>
    <row r="115" spans="1:4" ht="12.75">
      <c r="A115" s="52" t="s">
        <v>56</v>
      </c>
      <c r="B115" s="51">
        <f>+B42</f>
        <v>0</v>
      </c>
      <c r="C115" s="51">
        <v>18</v>
      </c>
      <c r="D115">
        <v>1</v>
      </c>
    </row>
    <row r="117" ht="12.75">
      <c r="A117" s="54" t="s">
        <v>57</v>
      </c>
    </row>
    <row r="118" spans="1:2" ht="12.75">
      <c r="A118" s="52" t="s">
        <v>2</v>
      </c>
      <c r="B118">
        <v>1</v>
      </c>
    </row>
    <row r="119" spans="1:2" ht="12.75">
      <c r="A119" s="52" t="s">
        <v>35</v>
      </c>
      <c r="B119">
        <v>1</v>
      </c>
    </row>
    <row r="120" spans="1:2" ht="12.75">
      <c r="A120" s="52" t="s">
        <v>36</v>
      </c>
      <c r="B120">
        <v>1</v>
      </c>
    </row>
    <row r="121" spans="1:2" ht="12.75">
      <c r="A121" s="52" t="s">
        <v>37</v>
      </c>
      <c r="B121">
        <v>2</v>
      </c>
    </row>
    <row r="122" spans="1:2" ht="12.75">
      <c r="A122" s="78" t="s">
        <v>80</v>
      </c>
      <c r="B122">
        <v>2</v>
      </c>
    </row>
    <row r="123" spans="1:2" ht="12.75">
      <c r="A123" s="52" t="s">
        <v>38</v>
      </c>
      <c r="B123">
        <v>2</v>
      </c>
    </row>
    <row r="124" spans="1:2" ht="12.75">
      <c r="A124" s="52" t="s">
        <v>39</v>
      </c>
      <c r="B124">
        <v>2</v>
      </c>
    </row>
    <row r="125" spans="1:2" ht="12.75">
      <c r="A125" s="52" t="s">
        <v>40</v>
      </c>
      <c r="B125">
        <v>1</v>
      </c>
    </row>
  </sheetData>
  <sheetProtection/>
  <mergeCells count="4">
    <mergeCell ref="B1:B2"/>
    <mergeCell ref="C1:C2"/>
    <mergeCell ref="D1:D2"/>
    <mergeCell ref="A44:D4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Diocese of Gloucester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Laura Frank</cp:lastModifiedBy>
  <cp:lastPrinted>2023-12-06T14:44:10Z</cp:lastPrinted>
  <dcterms:created xsi:type="dcterms:W3CDTF">2006-12-04T12:38:33Z</dcterms:created>
  <dcterms:modified xsi:type="dcterms:W3CDTF">2023-12-21T11:15:06Z</dcterms:modified>
  <cp:category/>
  <cp:version/>
  <cp:contentType/>
  <cp:contentStatus/>
</cp:coreProperties>
</file>